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tabRatio="610" activeTab="0"/>
  </bookViews>
  <sheets>
    <sheet name="СчФ" sheetId="1" r:id="rId1"/>
    <sheet name="Контрагенты" sheetId="2" r:id="rId2"/>
    <sheet name="Инструкция" sheetId="3" r:id="rId3"/>
  </sheets>
  <externalReferences>
    <externalReference r:id="rId6"/>
  </externalReferences>
  <definedNames>
    <definedName name="_xlfn.BAHTTEXT" hidden="1">#NAME?</definedName>
    <definedName name="Z_10662881_1F33_11D3_8EF9_00A0C998A397_.wvu.PrintArea" localSheetId="0" hidden="1">'СчФ'!$B$2:$R$37</definedName>
    <definedName name="Z_ABF98501_3C12_11D2_9451_00A0C9A55678_.wvu.PrintArea" localSheetId="0" hidden="1">'СчФ'!$B$2:$R$37</definedName>
    <definedName name="адрПлат">'СчФ'!$D$14</definedName>
    <definedName name="БазаДанных">'Контрагенты'!$A$4:$J$13</definedName>
    <definedName name="валюта">#REF!</definedName>
    <definedName name="Дат">'СчФ'!$M$6</definedName>
    <definedName name="Дата">#REF!</definedName>
    <definedName name="имяПлат">'СчФ'!$D$13</definedName>
    <definedName name="инд">'СчФ'!$C$40</definedName>
    <definedName name="квоНаим">#REF!</definedName>
    <definedName name="началоСФ">'СчФ'!$C$21</definedName>
    <definedName name="ном">'СчФ'!$M$5</definedName>
    <definedName name="номер">#REF!</definedName>
    <definedName name="_xlnm.Print_Area" localSheetId="2">'Инструкция'!$C$3:$J$28</definedName>
    <definedName name="_xlnm.Print_Area" localSheetId="1">'Контрагенты'!$A$3:$I$13</definedName>
    <definedName name="_xlnm.Print_Area" localSheetId="0">'СчФ'!$B$2:$R$37</definedName>
    <definedName name="окпоПлат">'СчФ'!$E$16</definedName>
    <definedName name="ПЗапС">#REF!</definedName>
    <definedName name="ПЗапСкаг">'Контрагенты'!$M$3</definedName>
    <definedName name="Плательщик">'СчФ'!$D$13:$I$17</definedName>
    <definedName name="получатель">#REF!</definedName>
    <definedName name="ПослСтрБД">#REF!</definedName>
    <definedName name="ПослСтрБДСФ">#REF!</definedName>
    <definedName name="ПослСтрКАг">'Контрагенты'!$A$13:$J$13</definedName>
    <definedName name="Поставщик">'СчФ'!$D$5:$I$9</definedName>
    <definedName name="продукция">#REF!</definedName>
    <definedName name="ПСБД">#REF!</definedName>
    <definedName name="ПСБДкаг">'Контрагенты'!$L$3</definedName>
    <definedName name="рсчПлат">'СчФ'!$D$17</definedName>
    <definedName name="сНДС">#REF!</definedName>
    <definedName name="Стр">#REF!</definedName>
    <definedName name="Строка">#REF!</definedName>
    <definedName name="СтрокаСФ">'СчФ'!$22:$22</definedName>
    <definedName name="Сумма">#REF!</definedName>
    <definedName name="суммаНДС">#REF!</definedName>
    <definedName name="суммНДС">'СчФ'!$E$24</definedName>
    <definedName name="суммсНДС">'СчФ'!$F$25</definedName>
    <definedName name="уннПлат">'СчФ'!$E$15</definedName>
    <definedName name="цель">'СчФ'!$F$30</definedName>
  </definedNames>
  <calcPr fullCalcOnLoad="1"/>
</workbook>
</file>

<file path=xl/comments2.xml><?xml version="1.0" encoding="utf-8"?>
<comments xmlns="http://schemas.openxmlformats.org/spreadsheetml/2006/main">
  <authors>
    <author>Domarenok</author>
    <author>Nikolay Domarenok</author>
  </authors>
  <commentList>
    <comment ref="L3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M3" authorId="0">
      <text>
        <r>
          <rPr>
            <b/>
            <i/>
            <sz val="8"/>
            <color indexed="44"/>
            <rFont val="Tahoma"/>
            <family val="2"/>
          </rPr>
          <t>Ячейку с формулой не удалять!</t>
        </r>
      </text>
    </comment>
    <comment ref="A13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  <comment ref="A3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  <comment ref="B1" authorId="0">
      <text>
        <r>
          <rPr>
            <sz val="8"/>
            <rFont val="Tahoma"/>
            <family val="0"/>
          </rPr>
          <t xml:space="preserve">В данной строке укажите реквизиты своего предприятия
</t>
        </r>
      </text>
    </comment>
    <comment ref="A1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  <comment ref="A2" authorId="1">
      <text>
        <r>
          <rPr>
            <b/>
            <i/>
            <sz val="8"/>
            <color indexed="10"/>
            <rFont val="Tahoma"/>
            <family val="2"/>
          </rPr>
          <t xml:space="preserve">Внимание!!! </t>
        </r>
        <r>
          <rPr>
            <b/>
            <i/>
            <sz val="8"/>
            <color indexed="18"/>
            <rFont val="Tahoma"/>
            <family val="2"/>
          </rPr>
          <t xml:space="preserve">Эту строку никогда не удаляйте
</t>
        </r>
      </text>
    </comment>
  </commentList>
</comments>
</file>

<file path=xl/sharedStrings.xml><?xml version="1.0" encoding="utf-8"?>
<sst xmlns="http://schemas.openxmlformats.org/spreadsheetml/2006/main" count="135" uniqueCount="107">
  <si>
    <r>
      <t>Плательщика</t>
    </r>
    <r>
      <rPr>
        <sz val="10"/>
        <rFont val="Arial Cyr"/>
        <family val="2"/>
      </rPr>
      <t xml:space="preserve"> (при этом все его реквизиты будут автоматически внесены в соответствующие ячейки СФ).</t>
    </r>
  </si>
  <si>
    <t>ячейки таблицы соответствующей информацией о реализуемых товарах, внесите сведения о протокольных</t>
  </si>
  <si>
    <t>в последующем можно легко добавить в оформляемую СФ, выбрав из раскрывающегося списка лишь</t>
  </si>
  <si>
    <t>наименование плательщика. Заполнение списка лучше делать с помощью специального шаблона,</t>
  </si>
  <si>
    <t>ввода списка для удобства использования его нужно отсортировать по алфавиту. Это можно быстро</t>
  </si>
  <si>
    <t>(исправлять данные, удалять или добавлять строки, вводить данные в добавленные строки и пр.) можно</t>
  </si>
  <si>
    <t>УНН</t>
  </si>
  <si>
    <t>шт.</t>
  </si>
  <si>
    <t>&lt;- не удаляйте и не заполняйте эту строку</t>
  </si>
  <si>
    <t>Поставщик и его адрес:</t>
  </si>
  <si>
    <t>С Ч Е Т - Ф А К Т У Р А</t>
  </si>
  <si>
    <t xml:space="preserve">        №  </t>
  </si>
  <si>
    <t xml:space="preserve">       от  </t>
  </si>
  <si>
    <t>УНН:</t>
  </si>
  <si>
    <t>к платежному поручению:</t>
  </si>
  <si>
    <t>ОКПО:</t>
  </si>
  <si>
    <t>от</t>
  </si>
  <si>
    <t>Цель приобретения товара:</t>
  </si>
  <si>
    <t>Плательщик и его адрес:</t>
  </si>
  <si>
    <t>Наименование и краткая характеристика товара (артикул, марка, сорт)</t>
  </si>
  <si>
    <t>Кол-во</t>
  </si>
  <si>
    <t>Розн. (опт.) надбавка, %</t>
  </si>
  <si>
    <t>Сумма без НДС, руб.</t>
  </si>
  <si>
    <t>Ставка НДС, %</t>
  </si>
  <si>
    <t>Сумма НДС, руб.</t>
  </si>
  <si>
    <t/>
  </si>
  <si>
    <t>И Т О Г О:</t>
  </si>
  <si>
    <t>Сумма НДС прописью:</t>
  </si>
  <si>
    <t>М.П.</t>
  </si>
  <si>
    <t>№пп</t>
  </si>
  <si>
    <t>ОКПО</t>
  </si>
  <si>
    <t>Расчетный счет</t>
  </si>
  <si>
    <t>Код банка</t>
  </si>
  <si>
    <t>Адрес</t>
  </si>
  <si>
    <t>37315046</t>
  </si>
  <si>
    <t>г.Минск</t>
  </si>
  <si>
    <t>Лицензия</t>
  </si>
  <si>
    <t>3 дня.</t>
  </si>
  <si>
    <t>10 дней.</t>
  </si>
  <si>
    <t>Самовывоз.</t>
  </si>
  <si>
    <t>Счет-фактура является протоколом согласования цен.</t>
  </si>
  <si>
    <t>Цены:</t>
  </si>
  <si>
    <t>Условия доставки -</t>
  </si>
  <si>
    <t>Срок хранения товара -</t>
  </si>
  <si>
    <t>Срок оплаты -</t>
  </si>
  <si>
    <t>Для собственного производства и/или потребления.</t>
  </si>
  <si>
    <t>Для вывоза из Республики Беларусь.</t>
  </si>
  <si>
    <t>Для оптовой и/или розничной торговли.</t>
  </si>
  <si>
    <t>Для переработки на давальческих условиях.</t>
  </si>
  <si>
    <t>розничные.</t>
  </si>
  <si>
    <t>оптовые.</t>
  </si>
  <si>
    <t>договорные.</t>
  </si>
  <si>
    <t>Для получения необходимы: доверенность, паспорт, счет-фактура, копия платежного поручения.</t>
  </si>
  <si>
    <t>Ед.
изм.</t>
  </si>
  <si>
    <t>Счет-фактура</t>
  </si>
  <si>
    <t>Индекс строки</t>
  </si>
  <si>
    <t>меню, появляющейся в левом верхнем углу этого экрана.</t>
  </si>
  <si>
    <r>
      <t xml:space="preserve">Для этого выделите любую ячейку в удаляемой строке и нажмите кнопку </t>
    </r>
    <r>
      <rPr>
        <b/>
        <i/>
        <sz val="8"/>
        <color indexed="44"/>
        <rFont val="Arial Cyr"/>
        <family val="0"/>
      </rPr>
      <t xml:space="preserve">Удалить активную строку БД </t>
    </r>
    <r>
      <rPr>
        <b/>
        <i/>
        <sz val="8"/>
        <color indexed="13"/>
        <rFont val="Arial Cyr"/>
        <family val="0"/>
      </rPr>
      <t>на специальной панели</t>
    </r>
  </si>
  <si>
    <t xml:space="preserve">Если Вы хотите очистиь какую-либо промежуточную строку Базы Данных, то это можете сделать путем полного удаления этой строки. </t>
  </si>
  <si>
    <t>Наименование и адрес банка</t>
  </si>
  <si>
    <r>
      <t>Внимание !</t>
    </r>
    <r>
      <rPr>
        <b/>
        <i/>
        <sz val="8"/>
        <rFont val="Arial CYR"/>
        <family val="2"/>
      </rPr>
      <t xml:space="preserve">  </t>
    </r>
    <r>
      <rPr>
        <b/>
        <i/>
        <sz val="8"/>
        <color indexed="40"/>
        <rFont val="Arial Cyr"/>
        <family val="2"/>
      </rPr>
      <t>Никогда не удаляйте первые три и последнюю строки Базы Данных.</t>
    </r>
  </si>
  <si>
    <t>Для оптовой торговли.</t>
  </si>
  <si>
    <t>Для розничной торговли.</t>
  </si>
  <si>
    <t>Для собственного производства.</t>
  </si>
  <si>
    <t>Для собственного потребления.</t>
  </si>
  <si>
    <t>Контрагент (плательщик)</t>
  </si>
  <si>
    <t>панели инструментов Excel.</t>
  </si>
  <si>
    <t>условиях сделки в белые ячейки ниже таблицы сведений о продукции и распечатайте оформленную СФ с</t>
  </si>
  <si>
    <r>
      <t xml:space="preserve">Для оформления счет-фактуры на листе </t>
    </r>
    <r>
      <rPr>
        <b/>
        <sz val="10"/>
        <rFont val="Arial Cyr"/>
        <family val="0"/>
      </rPr>
      <t>СчФ</t>
    </r>
    <r>
      <rPr>
        <sz val="10"/>
        <rFont val="Arial Cyr"/>
        <family val="2"/>
      </rPr>
      <t xml:space="preserve"> заполните белые (рабочие) ячейки с номером СФ и датой</t>
    </r>
  </si>
  <si>
    <t>оформления в правом верхнем углу бланка. Затем выберите из раскрывающегося списка наименование</t>
  </si>
  <si>
    <r>
      <t xml:space="preserve">помощью кнопки        на стандартной панели инструментов. Копию листа </t>
    </r>
    <r>
      <rPr>
        <b/>
        <sz val="10"/>
        <rFont val="Arial Cyr"/>
        <family val="0"/>
      </rPr>
      <t>СчФ</t>
    </r>
    <r>
      <rPr>
        <sz val="10"/>
        <rFont val="Arial Cyr"/>
        <family val="2"/>
      </rPr>
      <t xml:space="preserve"> можно сохранить в отдельном</t>
    </r>
  </si>
  <si>
    <t xml:space="preserve">необходимое количество строк (или удалите лишние строки с помощью кнопки           ), заполните белые </t>
  </si>
  <si>
    <t xml:space="preserve">Далее добавьте в таблицу сведений о продукции с помощью кнопки            на панели инструментов </t>
  </si>
  <si>
    <r>
      <t xml:space="preserve">выполнить, нажав на кнопку          на этой же панели инструментов. Редактировать базу данных </t>
    </r>
    <r>
      <rPr>
        <b/>
        <sz val="10"/>
        <rFont val="Arial"/>
        <family val="2"/>
      </rPr>
      <t xml:space="preserve">Контрагенты </t>
    </r>
  </si>
  <si>
    <t>который вызывается с помощью соответствующей кнопки           на встроенной панели инструментов. После</t>
  </si>
  <si>
    <r>
      <t xml:space="preserve">Excel-книга </t>
    </r>
    <r>
      <rPr>
        <b/>
        <sz val="10"/>
        <rFont val="Arial"/>
        <family val="2"/>
      </rPr>
      <t>СчетФактура.xls</t>
    </r>
    <r>
      <rPr>
        <sz val="10"/>
        <rFont val="Arial"/>
        <family val="2"/>
      </rPr>
      <t xml:space="preserve"> содержит шаблон счет-фактуры (СФ) и справочник </t>
    </r>
    <r>
      <rPr>
        <b/>
        <sz val="10"/>
        <rFont val="Arial"/>
        <family val="2"/>
      </rPr>
      <t>Контрагенты</t>
    </r>
    <r>
      <rPr>
        <sz val="10"/>
        <rFont val="Arial"/>
        <family val="2"/>
      </rPr>
      <t xml:space="preserve">. </t>
    </r>
  </si>
  <si>
    <t>Для автоматизации оформления СФ и заполнения справочника листы книги снабжены встроенными меню</t>
  </si>
  <si>
    <t xml:space="preserve">(плавающими панельками инструментов), кнопки на которых содержат всплывающие подсказки о своем  </t>
  </si>
  <si>
    <t>назначении.</t>
  </si>
  <si>
    <r>
      <t xml:space="preserve">Работу с программой следует начинать с заполнения справочника </t>
    </r>
    <r>
      <rPr>
        <b/>
        <sz val="10"/>
        <rFont val="Arial"/>
        <family val="2"/>
      </rPr>
      <t>Контрагентов</t>
    </r>
    <r>
      <rPr>
        <sz val="10"/>
        <rFont val="Arial"/>
        <family val="2"/>
      </rPr>
      <t>, данные из которого</t>
    </r>
  </si>
  <si>
    <t xml:space="preserve">непосредственно в белых ячейках ее строк. </t>
  </si>
  <si>
    <t>файле на диске компьютера с помощью кнопки            на встроенной панели инструментов. Саму книгу</t>
  </si>
  <si>
    <r>
      <t xml:space="preserve">Чтобы добавить в список контрагентов данные о новом клиенте воспользуйтесь </t>
    </r>
    <r>
      <rPr>
        <b/>
        <i/>
        <sz val="8"/>
        <color indexed="14"/>
        <rFont val="Arial Cyr"/>
        <family val="0"/>
      </rPr>
      <t>Шаблоном ввода нового контрагента</t>
    </r>
    <r>
      <rPr>
        <b/>
        <i/>
        <sz val="8"/>
        <color indexed="13"/>
        <rFont val="Arial Cyr"/>
        <family val="0"/>
      </rPr>
      <t>,</t>
    </r>
  </si>
  <si>
    <t>который вызывется четвертой кнопкой на встроенной панели инструментов.</t>
  </si>
  <si>
    <t>Для сортировки списка контрагентов по алфавиту нажмите третью кнопку на этой панели инструментов.</t>
  </si>
  <si>
    <t>ПОСТАВЩИК:</t>
  </si>
  <si>
    <t>ПОКУПАТЕЛЬ:</t>
  </si>
  <si>
    <t xml:space="preserve">И.И.Иванов </t>
  </si>
  <si>
    <t>Ставка НП, %</t>
  </si>
  <si>
    <t>Сумма НП, руб.</t>
  </si>
  <si>
    <t>Сумма с НДС и НП, руб.</t>
  </si>
  <si>
    <t>ВСЕГО с НДС и НП прописью:</t>
  </si>
  <si>
    <t>Цена, 
руб.</t>
  </si>
  <si>
    <r>
      <t>СчетФактура.xls</t>
    </r>
    <r>
      <rPr>
        <sz val="10"/>
        <rFont val="Arial Cyr"/>
        <family val="0"/>
      </rPr>
      <t xml:space="preserve"> не забывайте сохранять на диске с помощью стандартной кнопки             на стандартной </t>
    </r>
  </si>
  <si>
    <t>ЗАО "Кирпичики"</t>
  </si>
  <si>
    <t>Контрагент 1</t>
  </si>
  <si>
    <t>Контрагент 2</t>
  </si>
  <si>
    <t>Контрагент 3</t>
  </si>
  <si>
    <t>Контрагент 4</t>
  </si>
  <si>
    <t>Контрагент 5</t>
  </si>
  <si>
    <t>Контрагент 6</t>
  </si>
  <si>
    <t>Контрагент 7</t>
  </si>
  <si>
    <t>Контрагент 8</t>
  </si>
  <si>
    <t>Контрагент 9</t>
  </si>
  <si>
    <t>ОАО "Банк", г.Минск</t>
  </si>
  <si>
    <t>220141, Минск, ул.Скорины, 17</t>
  </si>
  <si>
    <t>Игрушка "Медвеженок плюшевый"; страна происх. Беларусь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</si>
</sst>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d\ mmmm\,\ yyyy"/>
    <numFmt numFmtId="167" formatCode="_-* #,##0_р_._-;\-* #,##0_р_._-;_-* &quot;-&quot;??_р_._-;_-@_-"/>
    <numFmt numFmtId="168" formatCode="_-* #,##0.000_р_._-;\-* #,##0.000_р_._-;_-* &quot;-&quot;??_р_._-;_-@_-"/>
    <numFmt numFmtId="169" formatCode="0_)"/>
    <numFmt numFmtId="170" formatCode="[=0]&quot;-&quot;;[&gt;0]0.0%;General"/>
    <numFmt numFmtId="171" formatCode="[$-FC19]dd\ mmmm\ yyyy\ \г\.;@"/>
    <numFmt numFmtId="172" formatCode="0.00_)"/>
    <numFmt numFmtId="173" formatCode="0000\-000000\-000"/>
    <numFmt numFmtId="174" formatCode="&quot;№ &quot;"/>
    <numFmt numFmtId="175" formatCode="00"/>
    <numFmt numFmtId="176" formatCode="00000"/>
    <numFmt numFmtId="177" formatCode="[$-F800]dddd\,\ mmmm\ dd\,\ yyyy"/>
    <numFmt numFmtId="178" formatCode="#,##0.0"/>
    <numFmt numFmtId="179" formatCode="[$-FC19]d\ mmmm\ yyyy\ &quot;г.&quot;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</numFmts>
  <fonts count="7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ET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 CYR"/>
      <family val="0"/>
    </font>
    <font>
      <b/>
      <sz val="10"/>
      <color indexed="9"/>
      <name val="Arial Cyr"/>
      <family val="2"/>
    </font>
    <font>
      <b/>
      <sz val="8"/>
      <name val="Arial CYR"/>
      <family val="0"/>
    </font>
    <font>
      <sz val="8"/>
      <color indexed="10"/>
      <name val="Arial Cyr"/>
      <family val="2"/>
    </font>
    <font>
      <b/>
      <sz val="8"/>
      <color indexed="10"/>
      <name val="Arial Cyr"/>
      <family val="2"/>
    </font>
    <font>
      <sz val="8"/>
      <name val="Arial"/>
      <family val="2"/>
    </font>
    <font>
      <b/>
      <i/>
      <sz val="8"/>
      <name val="Arial CYR"/>
      <family val="2"/>
    </font>
    <font>
      <b/>
      <i/>
      <sz val="8"/>
      <color indexed="40"/>
      <name val="Arial Cyr"/>
      <family val="2"/>
    </font>
    <font>
      <b/>
      <i/>
      <sz val="8"/>
      <color indexed="10"/>
      <name val="Arial Cyr"/>
      <family val="2"/>
    </font>
    <font>
      <b/>
      <i/>
      <sz val="8"/>
      <color indexed="44"/>
      <name val="Arial Cyr"/>
      <family val="0"/>
    </font>
    <font>
      <b/>
      <i/>
      <sz val="8"/>
      <color indexed="13"/>
      <name val="Arial Cyr"/>
      <family val="0"/>
    </font>
    <font>
      <b/>
      <sz val="10"/>
      <name val="Arial"/>
      <family val="2"/>
    </font>
    <font>
      <b/>
      <sz val="12"/>
      <name val="TimesET"/>
      <family val="0"/>
    </font>
    <font>
      <b/>
      <i/>
      <sz val="8"/>
      <color indexed="10"/>
      <name val="Tahoma"/>
      <family val="2"/>
    </font>
    <font>
      <b/>
      <i/>
      <sz val="8"/>
      <color indexed="18"/>
      <name val="Tahoma"/>
      <family val="2"/>
    </font>
    <font>
      <b/>
      <i/>
      <sz val="8"/>
      <color indexed="44"/>
      <name val="Tahoma"/>
      <family val="2"/>
    </font>
    <font>
      <sz val="12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9"/>
      <name val="Arial Cyr"/>
      <family val="0"/>
    </font>
    <font>
      <b/>
      <i/>
      <sz val="10"/>
      <name val="Arial"/>
      <family val="2"/>
    </font>
    <font>
      <i/>
      <u val="single"/>
      <sz val="9"/>
      <name val="Arial"/>
      <family val="2"/>
    </font>
    <font>
      <b/>
      <sz val="8"/>
      <color indexed="12"/>
      <name val="Arial Cyr"/>
      <family val="2"/>
    </font>
    <font>
      <b/>
      <sz val="8"/>
      <color indexed="12"/>
      <name val="Arial"/>
      <family val="2"/>
    </font>
    <font>
      <sz val="8"/>
      <name val="Tahoma"/>
      <family val="0"/>
    </font>
    <font>
      <b/>
      <i/>
      <sz val="9"/>
      <name val="Arial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sz val="10"/>
      <color indexed="10"/>
      <name val="Arial Cyr"/>
      <family val="0"/>
    </font>
    <font>
      <b/>
      <i/>
      <sz val="8"/>
      <color indexed="14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1" fillId="33" borderId="0" xfId="0" applyFont="1" applyFill="1" applyAlignment="1" quotePrefix="1">
      <alignment horizontal="left" vertical="center"/>
    </xf>
    <xf numFmtId="0" fontId="12" fillId="33" borderId="0" xfId="0" applyFont="1" applyFill="1" applyAlignment="1">
      <alignment horizontal="center" vertical="center" wrapText="1"/>
    </xf>
    <xf numFmtId="0" fontId="18" fillId="33" borderId="0" xfId="53" applyFont="1" applyFill="1" applyBorder="1" applyAlignment="1" quotePrefix="1">
      <alignment horizontal="left" vertical="center"/>
      <protection/>
    </xf>
    <xf numFmtId="0" fontId="18" fillId="33" borderId="0" xfId="0" applyFont="1" applyFill="1" applyAlignment="1" quotePrefix="1">
      <alignment horizontal="left" vertical="center"/>
    </xf>
    <xf numFmtId="0" fontId="0" fillId="33" borderId="0" xfId="55" applyFont="1" applyFill="1">
      <alignment/>
      <protection/>
    </xf>
    <xf numFmtId="0" fontId="0" fillId="0" borderId="10" xfId="55" applyFont="1" applyBorder="1">
      <alignment/>
      <protection/>
    </xf>
    <xf numFmtId="0" fontId="0" fillId="0" borderId="11" xfId="55" applyFont="1" applyBorder="1">
      <alignment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>
      <alignment/>
      <protection/>
    </xf>
    <xf numFmtId="0" fontId="7" fillId="0" borderId="0" xfId="55" applyFont="1" applyBorder="1" applyAlignment="1" quotePrefix="1">
      <alignment horizontal="left"/>
      <protection/>
    </xf>
    <xf numFmtId="0" fontId="0" fillId="0" borderId="0" xfId="55" applyFont="1" applyBorder="1" applyAlignment="1" quotePrefix="1">
      <alignment horizontal="left"/>
      <protection/>
    </xf>
    <xf numFmtId="0" fontId="20" fillId="0" borderId="0" xfId="55" applyFont="1" applyAlignment="1">
      <alignment/>
      <protection/>
    </xf>
    <xf numFmtId="0" fontId="0" fillId="0" borderId="15" xfId="55" applyFont="1" applyBorder="1">
      <alignment/>
      <protection/>
    </xf>
    <xf numFmtId="0" fontId="0" fillId="0" borderId="16" xfId="55" applyFont="1" applyBorder="1">
      <alignment/>
      <protection/>
    </xf>
    <xf numFmtId="0" fontId="0" fillId="0" borderId="17" xfId="55" applyFont="1" applyBorder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33" borderId="0" xfId="0" applyFont="1" applyFill="1" applyAlignment="1">
      <alignment/>
    </xf>
    <xf numFmtId="0" fontId="19" fillId="0" borderId="0" xfId="0" applyFont="1" applyFill="1" applyAlignment="1" applyProtection="1">
      <alignment horizontal="centerContinuous"/>
      <protection/>
    </xf>
    <xf numFmtId="0" fontId="7" fillId="0" borderId="0" xfId="0" applyFont="1" applyFill="1" applyAlignment="1" applyProtection="1" quotePrefix="1">
      <alignment horizontal="right"/>
      <protection locked="0"/>
    </xf>
    <xf numFmtId="0" fontId="7" fillId="0" borderId="0" xfId="0" applyFont="1" applyFill="1" applyAlignment="1">
      <alignment/>
    </xf>
    <xf numFmtId="0" fontId="25" fillId="0" borderId="0" xfId="0" applyFont="1" applyFill="1" applyAlignment="1">
      <alignment/>
    </xf>
    <xf numFmtId="174" fontId="25" fillId="34" borderId="18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Fill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9" fillId="35" borderId="0" xfId="0" applyFont="1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26" fillId="36" borderId="19" xfId="0" applyFont="1" applyFill="1" applyBorder="1" applyAlignment="1" applyProtection="1" quotePrefix="1">
      <alignment horizontal="center" vertical="center" wrapText="1"/>
      <protection/>
    </xf>
    <xf numFmtId="0" fontId="26" fillId="36" borderId="19" xfId="0" applyFont="1" applyFill="1" applyBorder="1" applyAlignment="1" applyProtection="1">
      <alignment horizontal="center" vertical="center" wrapText="1"/>
      <protection/>
    </xf>
    <xf numFmtId="172" fontId="26" fillId="36" borderId="20" xfId="0" applyNumberFormat="1" applyFont="1" applyFill="1" applyBorder="1" applyAlignment="1" applyProtection="1" quotePrefix="1">
      <alignment horizontal="center" vertical="center" wrapText="1"/>
      <protection/>
    </xf>
    <xf numFmtId="172" fontId="26" fillId="36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 quotePrefix="1">
      <alignment horizontal="left"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5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33" borderId="0" xfId="54" applyNumberFormat="1" applyFont="1" applyFill="1" applyAlignment="1">
      <alignment horizontal="center" vertical="center" wrapText="1"/>
      <protection/>
    </xf>
    <xf numFmtId="0" fontId="8" fillId="34" borderId="22" xfId="54" applyNumberFormat="1" applyFont="1" applyFill="1" applyBorder="1" applyAlignment="1">
      <alignment horizontal="center" vertical="center" wrapText="1"/>
      <protection/>
    </xf>
    <xf numFmtId="49" fontId="8" fillId="34" borderId="22" xfId="54" applyNumberFormat="1" applyFont="1" applyFill="1" applyBorder="1" applyAlignment="1">
      <alignment horizontal="center" vertical="center" wrapText="1"/>
      <protection/>
    </xf>
    <xf numFmtId="173" fontId="8" fillId="34" borderId="22" xfId="54" applyNumberFormat="1" applyFont="1" applyFill="1" applyBorder="1" applyAlignment="1">
      <alignment horizontal="center" vertical="center" wrapText="1"/>
      <protection/>
    </xf>
    <xf numFmtId="176" fontId="8" fillId="34" borderId="22" xfId="54" applyNumberFormat="1" applyFont="1" applyFill="1" applyBorder="1" applyAlignment="1">
      <alignment horizontal="center" vertical="center" wrapText="1"/>
      <protection/>
    </xf>
    <xf numFmtId="0" fontId="8" fillId="34" borderId="22" xfId="54" applyNumberFormat="1" applyFont="1" applyFill="1" applyBorder="1" applyAlignment="1" quotePrefix="1">
      <alignment horizontal="center" vertical="center" wrapText="1"/>
      <protection/>
    </xf>
    <xf numFmtId="49" fontId="8" fillId="34" borderId="22" xfId="54" applyNumberFormat="1" applyFont="1" applyFill="1" applyBorder="1" applyAlignment="1" quotePrefix="1">
      <alignment horizontal="center" vertical="center" wrapText="1"/>
      <protection/>
    </xf>
    <xf numFmtId="0" fontId="8" fillId="33" borderId="0" xfId="54" applyNumberFormat="1" applyFont="1" applyFill="1" applyAlignment="1">
      <alignment horizontal="left" vertical="center" wrapText="1"/>
      <protection/>
    </xf>
    <xf numFmtId="49" fontId="8" fillId="33" borderId="0" xfId="54" applyNumberFormat="1" applyFont="1" applyFill="1" applyAlignment="1">
      <alignment horizontal="center" vertical="center" wrapText="1"/>
      <protection/>
    </xf>
    <xf numFmtId="173" fontId="8" fillId="33" borderId="0" xfId="54" applyNumberFormat="1" applyFont="1" applyFill="1" applyAlignment="1">
      <alignment horizontal="center" vertical="center" wrapText="1"/>
      <protection/>
    </xf>
    <xf numFmtId="176" fontId="8" fillId="33" borderId="0" xfId="54" applyNumberFormat="1" applyFont="1" applyFill="1" applyAlignment="1">
      <alignment horizontal="center" vertical="center" wrapText="1"/>
      <protection/>
    </xf>
    <xf numFmtId="0" fontId="10" fillId="36" borderId="20" xfId="0" applyFont="1" applyFill="1" applyBorder="1" applyAlignment="1" quotePrefix="1">
      <alignment horizontal="center" vertical="center" wrapText="1"/>
    </xf>
    <xf numFmtId="0" fontId="10" fillId="36" borderId="23" xfId="0" applyFont="1" applyFill="1" applyBorder="1" applyAlignment="1" quotePrefix="1">
      <alignment horizontal="center" vertical="center" wrapText="1"/>
    </xf>
    <xf numFmtId="0" fontId="10" fillId="36" borderId="19" xfId="0" applyFont="1" applyFill="1" applyBorder="1" applyAlignment="1" quotePrefix="1">
      <alignment horizontal="center" vertical="center" wrapText="1"/>
    </xf>
    <xf numFmtId="0" fontId="1" fillId="35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5" borderId="0" xfId="0" applyFill="1" applyAlignment="1" quotePrefix="1">
      <alignment horizontal="left" vertical="center"/>
    </xf>
    <xf numFmtId="0" fontId="0" fillId="35" borderId="0" xfId="0" applyFill="1" applyAlignment="1" quotePrefix="1">
      <alignment horizontal="left"/>
    </xf>
    <xf numFmtId="0" fontId="25" fillId="0" borderId="24" xfId="0" applyFont="1" applyFill="1" applyBorder="1" applyAlignment="1" applyProtection="1">
      <alignment horizontal="center"/>
      <protection locked="0"/>
    </xf>
    <xf numFmtId="3" fontId="25" fillId="0" borderId="25" xfId="0" applyNumberFormat="1" applyFont="1" applyFill="1" applyBorder="1" applyAlignment="1" applyProtection="1">
      <alignment horizontal="center"/>
      <protection locked="0"/>
    </xf>
    <xf numFmtId="3" fontId="27" fillId="0" borderId="24" xfId="0" applyNumberFormat="1" applyFont="1" applyFill="1" applyBorder="1" applyAlignment="1">
      <alignment horizontal="centerContinuous"/>
    </xf>
    <xf numFmtId="3" fontId="27" fillId="0" borderId="26" xfId="0" applyNumberFormat="1" applyFont="1" applyFill="1" applyBorder="1" applyAlignment="1">
      <alignment horizontal="centerContinuous"/>
    </xf>
    <xf numFmtId="0" fontId="25" fillId="36" borderId="27" xfId="0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7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 quotePrefix="1">
      <alignment horizontal="left"/>
    </xf>
    <xf numFmtId="0" fontId="33" fillId="0" borderId="0" xfId="0" applyFont="1" applyFill="1" applyBorder="1" applyAlignment="1" quotePrefix="1">
      <alignment horizontal="left"/>
    </xf>
    <xf numFmtId="0" fontId="25" fillId="0" borderId="0" xfId="0" applyFont="1" applyFill="1" applyBorder="1" applyAlignment="1">
      <alignment horizontal="left"/>
    </xf>
    <xf numFmtId="0" fontId="1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 quotePrefix="1">
      <alignment horizontal="left" wrapText="1"/>
      <protection/>
    </xf>
    <xf numFmtId="0" fontId="7" fillId="0" borderId="0" xfId="0" applyFont="1" applyFill="1" applyAlignment="1" applyProtection="1" quotePrefix="1">
      <alignment wrapText="1"/>
      <protection/>
    </xf>
    <xf numFmtId="0" fontId="34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 quotePrefix="1">
      <alignment horizontal="center"/>
      <protection/>
    </xf>
    <xf numFmtId="0" fontId="19" fillId="0" borderId="0" xfId="0" applyFont="1" applyFill="1" applyAlignment="1" applyProtection="1" quotePrefix="1">
      <alignment horizontal="left" wrapText="1"/>
      <protection/>
    </xf>
    <xf numFmtId="0" fontId="19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 applyProtection="1" quotePrefix="1">
      <alignment horizontal="left"/>
      <protection/>
    </xf>
    <xf numFmtId="9" fontId="27" fillId="0" borderId="24" xfId="0" applyNumberFormat="1" applyFont="1" applyFill="1" applyBorder="1" applyAlignment="1">
      <alignment horizontal="center"/>
    </xf>
    <xf numFmtId="0" fontId="13" fillId="34" borderId="22" xfId="0" applyFont="1" applyFill="1" applyBorder="1" applyAlignment="1" applyProtection="1">
      <alignment horizontal="center" vertical="center"/>
      <protection locked="0"/>
    </xf>
    <xf numFmtId="3" fontId="13" fillId="34" borderId="28" xfId="0" applyNumberFormat="1" applyFont="1" applyFill="1" applyBorder="1" applyAlignment="1" applyProtection="1">
      <alignment horizontal="center" vertical="center"/>
      <protection locked="0"/>
    </xf>
    <xf numFmtId="3" fontId="35" fillId="34" borderId="22" xfId="0" applyNumberFormat="1" applyFont="1" applyFill="1" applyBorder="1" applyAlignment="1" applyProtection="1">
      <alignment vertical="center"/>
      <protection locked="0"/>
    </xf>
    <xf numFmtId="170" fontId="8" fillId="34" borderId="22" xfId="65" applyNumberFormat="1" applyFont="1" applyFill="1" applyBorder="1" applyAlignment="1">
      <alignment horizontal="center" vertical="center" wrapText="1"/>
    </xf>
    <xf numFmtId="9" fontId="8" fillId="34" borderId="22" xfId="0" applyNumberFormat="1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right"/>
      <protection locked="0"/>
    </xf>
    <xf numFmtId="0" fontId="36" fillId="36" borderId="29" xfId="0" applyFont="1" applyFill="1" applyBorder="1" applyAlignment="1" applyProtection="1">
      <alignment horizontal="right"/>
      <protection locked="0"/>
    </xf>
    <xf numFmtId="0" fontId="36" fillId="36" borderId="29" xfId="0" applyFont="1" applyFill="1" applyBorder="1" applyAlignment="1" applyProtection="1">
      <alignment horizontal="center"/>
      <protection locked="0"/>
    </xf>
    <xf numFmtId="3" fontId="36" fillId="36" borderId="29" xfId="0" applyNumberFormat="1" applyFont="1" applyFill="1" applyBorder="1" applyAlignment="1" applyProtection="1">
      <alignment horizontal="center"/>
      <protection locked="0"/>
    </xf>
    <xf numFmtId="3" fontId="36" fillId="36" borderId="30" xfId="0" applyNumberFormat="1" applyFont="1" applyFill="1" applyBorder="1" applyAlignment="1" applyProtection="1">
      <alignment horizontal="center"/>
      <protection locked="0"/>
    </xf>
    <xf numFmtId="3" fontId="8" fillId="0" borderId="2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176" fontId="8" fillId="34" borderId="22" xfId="54" applyNumberFormat="1" applyFont="1" applyFill="1" applyBorder="1" applyAlignment="1" quotePrefix="1">
      <alignment horizontal="center" vertical="center" wrapText="1"/>
      <protection/>
    </xf>
    <xf numFmtId="177" fontId="38" fillId="33" borderId="0" xfId="0" applyNumberFormat="1" applyFont="1" applyFill="1" applyAlignment="1">
      <alignment/>
    </xf>
    <xf numFmtId="0" fontId="16" fillId="33" borderId="0" xfId="53" applyFont="1" applyFill="1" applyBorder="1" applyAlignment="1" quotePrefix="1">
      <alignment horizontal="left" vertical="center"/>
      <protection/>
    </xf>
    <xf numFmtId="0" fontId="31" fillId="0" borderId="32" xfId="54" applyNumberFormat="1" applyFont="1" applyFill="1" applyBorder="1" applyAlignment="1">
      <alignment horizontal="center" vertical="center" wrapText="1"/>
      <protection/>
    </xf>
    <xf numFmtId="0" fontId="10" fillId="36" borderId="22" xfId="54" applyNumberFormat="1" applyFont="1" applyFill="1" applyBorder="1" applyAlignment="1">
      <alignment horizontal="center" vertical="center" wrapText="1"/>
      <protection/>
    </xf>
    <xf numFmtId="49" fontId="10" fillId="36" borderId="22" xfId="54" applyNumberFormat="1" applyFont="1" applyFill="1" applyBorder="1" applyAlignment="1">
      <alignment horizontal="center" vertical="center" wrapText="1"/>
      <protection/>
    </xf>
    <xf numFmtId="173" fontId="26" fillId="36" borderId="22" xfId="54" applyNumberFormat="1" applyFont="1" applyFill="1" applyBorder="1" applyAlignment="1" quotePrefix="1">
      <alignment horizontal="center" vertical="center" wrapText="1"/>
      <protection/>
    </xf>
    <xf numFmtId="0" fontId="26" fillId="36" borderId="22" xfId="54" applyNumberFormat="1" applyFont="1" applyFill="1" applyBorder="1" applyAlignment="1" quotePrefix="1">
      <alignment horizontal="center" vertical="center" wrapText="1"/>
      <protection/>
    </xf>
    <xf numFmtId="176" fontId="26" fillId="36" borderId="22" xfId="54" applyNumberFormat="1" applyFont="1" applyFill="1" applyBorder="1" applyAlignment="1">
      <alignment horizontal="center" vertical="center" wrapText="1"/>
      <protection/>
    </xf>
    <xf numFmtId="0" fontId="26" fillId="36" borderId="22" xfId="54" applyNumberFormat="1" applyFont="1" applyFill="1" applyBorder="1" applyAlignment="1">
      <alignment horizontal="center" vertical="center" wrapText="1"/>
      <protection/>
    </xf>
    <xf numFmtId="0" fontId="8" fillId="36" borderId="22" xfId="54" applyNumberFormat="1" applyFont="1" applyFill="1" applyBorder="1" applyAlignment="1">
      <alignment horizontal="center" vertical="center" wrapText="1"/>
      <protection/>
    </xf>
    <xf numFmtId="0" fontId="8" fillId="36" borderId="22" xfId="54" applyNumberFormat="1" applyFont="1" applyFill="1" applyBorder="1" applyAlignment="1">
      <alignment horizontal="left" vertical="center" wrapText="1"/>
      <protection/>
    </xf>
    <xf numFmtId="49" fontId="8" fillId="36" borderId="22" xfId="54" applyNumberFormat="1" applyFont="1" applyFill="1" applyBorder="1" applyAlignment="1">
      <alignment horizontal="center" vertical="center" wrapText="1"/>
      <protection/>
    </xf>
    <xf numFmtId="173" fontId="8" fillId="36" borderId="22" xfId="54" applyNumberFormat="1" applyFont="1" applyFill="1" applyBorder="1" applyAlignment="1">
      <alignment horizontal="center" vertical="center" wrapText="1"/>
      <protection/>
    </xf>
    <xf numFmtId="176" fontId="8" fillId="36" borderId="22" xfId="54" applyNumberFormat="1" applyFont="1" applyFill="1" applyBorder="1" applyAlignment="1">
      <alignment horizontal="center" vertical="center" wrapText="1"/>
      <protection/>
    </xf>
    <xf numFmtId="0" fontId="30" fillId="0" borderId="22" xfId="54" applyNumberFormat="1" applyFont="1" applyFill="1" applyBorder="1" applyAlignment="1">
      <alignment horizontal="center" vertical="center" wrapText="1"/>
      <protection/>
    </xf>
    <xf numFmtId="0" fontId="8" fillId="33" borderId="0" xfId="54" applyNumberFormat="1" applyFont="1" applyFill="1" applyBorder="1" applyAlignment="1">
      <alignment horizontal="center" vertical="center" wrapText="1"/>
      <protection/>
    </xf>
    <xf numFmtId="0" fontId="8" fillId="33" borderId="0" xfId="54" applyNumberFormat="1" applyFont="1" applyFill="1" applyBorder="1" applyAlignment="1">
      <alignment horizontal="left" vertical="center" wrapText="1"/>
      <protection/>
    </xf>
    <xf numFmtId="49" fontId="8" fillId="33" borderId="0" xfId="54" applyNumberFormat="1" applyFont="1" applyFill="1" applyBorder="1" applyAlignment="1">
      <alignment horizontal="center" vertical="center" wrapText="1"/>
      <protection/>
    </xf>
    <xf numFmtId="173" fontId="8" fillId="33" borderId="0" xfId="54" applyNumberFormat="1" applyFont="1" applyFill="1" applyBorder="1" applyAlignment="1">
      <alignment horizontal="center" vertical="center" wrapText="1"/>
      <protection/>
    </xf>
    <xf numFmtId="176" fontId="8" fillId="33" borderId="0" xfId="54" applyNumberFormat="1" applyFont="1" applyFill="1" applyBorder="1" applyAlignment="1">
      <alignment horizontal="center" vertical="center" wrapText="1"/>
      <protection/>
    </xf>
    <xf numFmtId="0" fontId="31" fillId="33" borderId="0" xfId="54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 applyProtection="1" quotePrefix="1">
      <alignment horizontal="left" wrapText="1"/>
      <protection/>
    </xf>
    <xf numFmtId="0" fontId="30" fillId="33" borderId="33" xfId="54" applyNumberFormat="1" applyFont="1" applyFill="1" applyBorder="1" applyAlignment="1">
      <alignment horizontal="center" vertical="center" wrapText="1"/>
      <protection/>
    </xf>
    <xf numFmtId="0" fontId="30" fillId="33" borderId="33" xfId="54" applyNumberFormat="1" applyFont="1" applyFill="1" applyBorder="1" applyAlignment="1">
      <alignment horizontal="left" vertical="center" wrapText="1"/>
      <protection/>
    </xf>
    <xf numFmtId="49" fontId="30" fillId="33" borderId="33" xfId="54" applyNumberFormat="1" applyFont="1" applyFill="1" applyBorder="1" applyAlignment="1">
      <alignment horizontal="center" vertical="center" wrapText="1"/>
      <protection/>
    </xf>
    <xf numFmtId="173" fontId="31" fillId="33" borderId="33" xfId="54" applyNumberFormat="1" applyFont="1" applyFill="1" applyBorder="1" applyAlignment="1" quotePrefix="1">
      <alignment horizontal="center" vertical="center" wrapText="1"/>
      <protection/>
    </xf>
    <xf numFmtId="0" fontId="31" fillId="33" borderId="33" xfId="54" applyNumberFormat="1" applyFont="1" applyFill="1" applyBorder="1" applyAlignment="1" quotePrefix="1">
      <alignment horizontal="center" vertical="center" wrapText="1"/>
      <protection/>
    </xf>
    <xf numFmtId="176" fontId="31" fillId="33" borderId="33" xfId="54" applyNumberFormat="1" applyFont="1" applyFill="1" applyBorder="1" applyAlignment="1">
      <alignment horizontal="center" vertical="center" wrapText="1"/>
      <protection/>
    </xf>
    <xf numFmtId="0" fontId="31" fillId="33" borderId="33" xfId="54" applyNumberFormat="1" applyFont="1" applyFill="1" applyBorder="1" applyAlignment="1">
      <alignment horizontal="center" vertical="center" wrapText="1"/>
      <protection/>
    </xf>
    <xf numFmtId="0" fontId="13" fillId="34" borderId="34" xfId="0" applyFont="1" applyFill="1" applyBorder="1" applyAlignment="1" applyProtection="1">
      <alignment horizontal="centerContinuous" vertical="center" wrapText="1"/>
      <protection locked="0"/>
    </xf>
    <xf numFmtId="0" fontId="13" fillId="0" borderId="33" xfId="0" applyFont="1" applyFill="1" applyBorder="1" applyAlignment="1" applyProtection="1" quotePrefix="1">
      <alignment horizontal="centerContinuous" vertical="center" wrapText="1"/>
      <protection locked="0"/>
    </xf>
    <xf numFmtId="0" fontId="13" fillId="0" borderId="35" xfId="0" applyFont="1" applyFill="1" applyBorder="1" applyAlignment="1" applyProtection="1" quotePrefix="1">
      <alignment horizontal="centerContinuous" vertical="center" wrapText="1"/>
      <protection locked="0"/>
    </xf>
    <xf numFmtId="0" fontId="13" fillId="0" borderId="33" xfId="0" applyFont="1" applyFill="1" applyBorder="1" applyAlignment="1" applyProtection="1">
      <alignment horizontal="centerContinuous" vertical="center" wrapText="1"/>
      <protection locked="0"/>
    </xf>
    <xf numFmtId="0" fontId="13" fillId="0" borderId="35" xfId="0" applyFont="1" applyFill="1" applyBorder="1" applyAlignment="1" applyProtection="1">
      <alignment horizontal="centerContinuous" vertical="center" wrapText="1"/>
      <protection locked="0"/>
    </xf>
    <xf numFmtId="3" fontId="13" fillId="34" borderId="34" xfId="53" applyNumberFormat="1" applyFont="1" applyFill="1" applyBorder="1" applyAlignment="1" applyProtection="1">
      <alignment horizontal="centerContinuous" vertical="center" wrapText="1"/>
      <protection locked="0"/>
    </xf>
    <xf numFmtId="0" fontId="10" fillId="36" borderId="22" xfId="54" applyNumberFormat="1" applyFont="1" applyFill="1" applyBorder="1" applyAlignment="1" quotePrefix="1">
      <alignment horizontal="center" vertical="center" wrapText="1"/>
      <protection/>
    </xf>
    <xf numFmtId="0" fontId="30" fillId="37" borderId="22" xfId="54" applyNumberFormat="1" applyFont="1" applyFill="1" applyBorder="1" applyAlignment="1">
      <alignment horizontal="left" vertical="center" wrapText="1"/>
      <protection/>
    </xf>
    <xf numFmtId="0" fontId="30" fillId="37" borderId="22" xfId="54" applyNumberFormat="1" applyFont="1" applyFill="1" applyBorder="1" applyAlignment="1">
      <alignment horizontal="center" vertical="center" wrapText="1"/>
      <protection/>
    </xf>
    <xf numFmtId="49" fontId="30" fillId="37" borderId="22" xfId="54" applyNumberFormat="1" applyFont="1" applyFill="1" applyBorder="1" applyAlignment="1">
      <alignment horizontal="center" vertical="center" wrapText="1"/>
      <protection/>
    </xf>
    <xf numFmtId="0" fontId="31" fillId="37" borderId="22" xfId="54" applyNumberFormat="1" applyFont="1" applyFill="1" applyBorder="1" applyAlignment="1" quotePrefix="1">
      <alignment horizontal="center" vertical="center" wrapText="1"/>
      <protection/>
    </xf>
    <xf numFmtId="176" fontId="31" fillId="37" borderId="22" xfId="54" applyNumberFormat="1" applyFont="1" applyFill="1" applyBorder="1" applyAlignment="1">
      <alignment horizontal="center" vertical="center" wrapText="1"/>
      <protection/>
    </xf>
    <xf numFmtId="0" fontId="31" fillId="37" borderId="22" xfId="54" applyNumberFormat="1" applyFont="1" applyFill="1" applyBorder="1" applyAlignment="1">
      <alignment horizontal="center" vertical="center" wrapText="1"/>
      <protection/>
    </xf>
    <xf numFmtId="0" fontId="20" fillId="0" borderId="0" xfId="55" applyFont="1" applyAlignment="1" quotePrefix="1">
      <alignment horizontal="left"/>
      <protection/>
    </xf>
    <xf numFmtId="0" fontId="0" fillId="0" borderId="0" xfId="55" applyFont="1" applyBorder="1" applyAlignment="1">
      <alignment horizontal="left"/>
      <protection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18" fillId="33" borderId="0" xfId="0" applyFont="1" applyFill="1" applyAlignment="1">
      <alignment horizontal="left" vertical="center"/>
    </xf>
    <xf numFmtId="0" fontId="19" fillId="0" borderId="0" xfId="0" applyFont="1" applyFill="1" applyAlignment="1" applyProtection="1" quotePrefix="1">
      <alignment horizontal="center"/>
      <protection/>
    </xf>
    <xf numFmtId="3" fontId="19" fillId="0" borderId="0" xfId="0" applyNumberFormat="1" applyFont="1" applyFill="1" applyBorder="1" applyAlignment="1" quotePrefix="1">
      <alignment horizontal="left"/>
    </xf>
    <xf numFmtId="0" fontId="19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3" fontId="27" fillId="0" borderId="29" xfId="0" applyNumberFormat="1" applyFont="1" applyFill="1" applyBorder="1" applyAlignment="1">
      <alignment horizontal="centerContinuous"/>
    </xf>
    <xf numFmtId="175" fontId="19" fillId="0" borderId="0" xfId="0" applyNumberFormat="1" applyFont="1" applyFill="1" applyBorder="1" applyAlignment="1" applyProtection="1">
      <alignment horizontal="center" vertical="center"/>
      <protection locked="0"/>
    </xf>
    <xf numFmtId="171" fontId="28" fillId="0" borderId="0" xfId="0" applyNumberFormat="1" applyFont="1" applyFill="1" applyBorder="1" applyAlignment="1" applyProtection="1" quotePrefix="1">
      <alignment horizontal="center"/>
      <protection locked="0"/>
    </xf>
    <xf numFmtId="166" fontId="13" fillId="0" borderId="0" xfId="0" applyNumberFormat="1" applyFont="1" applyFill="1" applyBorder="1" applyAlignment="1" applyProtection="1">
      <alignment horizontal="center"/>
      <protection locked="0"/>
    </xf>
    <xf numFmtId="3" fontId="33" fillId="0" borderId="0" xfId="0" applyNumberFormat="1" applyFont="1" applyFill="1" applyBorder="1" applyAlignment="1" quotePrefix="1">
      <alignment horizontal="left"/>
    </xf>
    <xf numFmtId="0" fontId="7" fillId="33" borderId="0" xfId="0" applyFont="1" applyFill="1" applyAlignment="1">
      <alignment horizontal="centerContinuous"/>
    </xf>
    <xf numFmtId="0" fontId="19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/>
    </xf>
    <xf numFmtId="0" fontId="33" fillId="34" borderId="18" xfId="0" applyFont="1" applyFill="1" applyBorder="1" applyAlignment="1" quotePrefix="1">
      <alignment horizontal="center"/>
    </xf>
    <xf numFmtId="0" fontId="7" fillId="0" borderId="0" xfId="55" applyFont="1" applyBorder="1" applyAlignment="1" quotePrefix="1">
      <alignment/>
      <protection/>
    </xf>
    <xf numFmtId="166" fontId="13" fillId="34" borderId="18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 quotePrefix="1">
      <alignment horizontal="left" wrapText="1"/>
      <protection/>
    </xf>
    <xf numFmtId="0" fontId="41" fillId="34" borderId="0" xfId="0" applyFont="1" applyFill="1" applyAlignment="1" quotePrefix="1">
      <alignment horizontal="left"/>
    </xf>
    <xf numFmtId="0" fontId="41" fillId="34" borderId="18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25" fillId="36" borderId="36" xfId="0" applyFont="1" applyFill="1" applyBorder="1" applyAlignment="1" applyProtection="1" quotePrefix="1">
      <alignment horizontal="left" vertical="center"/>
      <protection locked="0"/>
    </xf>
    <xf numFmtId="0" fontId="25" fillId="36" borderId="37" xfId="0" applyFont="1" applyFill="1" applyBorder="1" applyAlignment="1" applyProtection="1">
      <alignment horizontal="left" vertical="center"/>
      <protection locked="0"/>
    </xf>
    <xf numFmtId="0" fontId="37" fillId="36" borderId="37" xfId="0" applyFont="1" applyFill="1" applyBorder="1" applyAlignment="1" applyProtection="1">
      <alignment horizontal="left" vertical="center" wrapText="1"/>
      <protection locked="0"/>
    </xf>
    <xf numFmtId="0" fontId="37" fillId="36" borderId="38" xfId="0" applyFont="1" applyFill="1" applyBorder="1" applyAlignment="1" applyProtection="1">
      <alignment horizontal="left" vertical="center" wrapText="1"/>
      <protection locked="0"/>
    </xf>
    <xf numFmtId="3" fontId="33" fillId="34" borderId="18" xfId="0" applyNumberFormat="1" applyFont="1" applyFill="1" applyBorder="1" applyAlignment="1" quotePrefix="1">
      <alignment horizontal="center"/>
    </xf>
    <xf numFmtId="3" fontId="13" fillId="0" borderId="28" xfId="0" applyNumberFormat="1" applyFont="1" applyFill="1" applyBorder="1" applyAlignment="1" applyProtection="1">
      <alignment vertical="center"/>
      <protection/>
    </xf>
    <xf numFmtId="3" fontId="13" fillId="0" borderId="35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 quotePrefix="1">
      <alignment horizontal="center"/>
      <protection/>
    </xf>
    <xf numFmtId="0" fontId="33" fillId="34" borderId="18" xfId="0" applyFont="1" applyFill="1" applyBorder="1" applyAlignment="1">
      <alignment horizontal="left"/>
    </xf>
    <xf numFmtId="3" fontId="25" fillId="0" borderId="25" xfId="0" applyNumberFormat="1" applyFont="1" applyFill="1" applyBorder="1" applyAlignment="1" applyProtection="1">
      <alignment horizontal="center"/>
      <protection locked="0"/>
    </xf>
    <xf numFmtId="3" fontId="25" fillId="0" borderId="30" xfId="0" applyNumberFormat="1" applyFont="1" applyFill="1" applyBorder="1" applyAlignment="1" applyProtection="1">
      <alignment horizontal="center"/>
      <protection locked="0"/>
    </xf>
    <xf numFmtId="0" fontId="26" fillId="36" borderId="39" xfId="0" applyFont="1" applyFill="1" applyBorder="1" applyAlignment="1" applyProtection="1" quotePrefix="1">
      <alignment horizontal="center" vertical="center" wrapText="1"/>
      <protection/>
    </xf>
    <xf numFmtId="0" fontId="26" fillId="36" borderId="40" xfId="0" applyFont="1" applyFill="1" applyBorder="1" applyAlignment="1" applyProtection="1" quotePrefix="1">
      <alignment horizontal="center" vertical="center" wrapText="1"/>
      <protection/>
    </xf>
    <xf numFmtId="0" fontId="26" fillId="36" borderId="41" xfId="0" applyFont="1" applyFill="1" applyBorder="1" applyAlignment="1" applyProtection="1" quotePrefix="1">
      <alignment horizontal="center" vertical="center" wrapText="1"/>
      <protection/>
    </xf>
    <xf numFmtId="0" fontId="25" fillId="0" borderId="27" xfId="0" applyFont="1" applyFill="1" applyBorder="1" applyAlignment="1" applyProtection="1">
      <alignment horizontal="center" wrapText="1"/>
      <protection locked="0"/>
    </xf>
    <xf numFmtId="0" fontId="25" fillId="0" borderId="29" xfId="0" applyFont="1" applyFill="1" applyBorder="1" applyAlignment="1" applyProtection="1">
      <alignment horizontal="center" wrapText="1"/>
      <protection locked="0"/>
    </xf>
    <xf numFmtId="0" fontId="25" fillId="0" borderId="30" xfId="0" applyFont="1" applyFill="1" applyBorder="1" applyAlignment="1" applyProtection="1">
      <alignment horizontal="center" wrapText="1"/>
      <protection locked="0"/>
    </xf>
    <xf numFmtId="171" fontId="28" fillId="34" borderId="42" xfId="0" applyNumberFormat="1" applyFont="1" applyFill="1" applyBorder="1" applyAlignment="1" applyProtection="1">
      <alignment horizontal="center"/>
      <protection locked="0"/>
    </xf>
    <xf numFmtId="171" fontId="28" fillId="34" borderId="43" xfId="0" applyNumberFormat="1" applyFont="1" applyFill="1" applyBorder="1" applyAlignment="1" applyProtection="1" quotePrefix="1">
      <alignment horizontal="center"/>
      <protection locked="0"/>
    </xf>
    <xf numFmtId="171" fontId="28" fillId="34" borderId="44" xfId="0" applyNumberFormat="1" applyFont="1" applyFill="1" applyBorder="1" applyAlignment="1" applyProtection="1" quotePrefix="1">
      <alignment horizontal="center"/>
      <protection locked="0"/>
    </xf>
    <xf numFmtId="175" fontId="19" fillId="34" borderId="42" xfId="0" applyNumberFormat="1" applyFont="1" applyFill="1" applyBorder="1" applyAlignment="1" applyProtection="1">
      <alignment horizontal="center" vertical="center"/>
      <protection locked="0"/>
    </xf>
    <xf numFmtId="175" fontId="19" fillId="34" borderId="43" xfId="0" applyNumberFormat="1" applyFont="1" applyFill="1" applyBorder="1" applyAlignment="1" applyProtection="1">
      <alignment horizontal="center" vertical="center"/>
      <protection locked="0"/>
    </xf>
    <xf numFmtId="175" fontId="19" fillId="3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 quotePrefix="1">
      <alignment horizontal="left" vertical="center" wrapText="1"/>
      <protection/>
    </xf>
    <xf numFmtId="3" fontId="25" fillId="0" borderId="24" xfId="0" applyNumberFormat="1" applyFont="1" applyFill="1" applyBorder="1" applyAlignment="1" applyProtection="1">
      <alignment horizontal="center"/>
      <protection/>
    </xf>
    <xf numFmtId="0" fontId="33" fillId="34" borderId="18" xfId="0" applyFont="1" applyFill="1" applyBorder="1" applyAlignment="1" quotePrefix="1">
      <alignment horizontal="left"/>
    </xf>
    <xf numFmtId="0" fontId="7" fillId="0" borderId="0" xfId="0" applyFont="1" applyFill="1" applyAlignment="1" applyProtection="1" quotePrefix="1">
      <alignment horizontal="left"/>
      <protection/>
    </xf>
    <xf numFmtId="0" fontId="33" fillId="34" borderId="18" xfId="0" applyFont="1" applyFill="1" applyBorder="1" applyAlignment="1">
      <alignment horizontal="center"/>
    </xf>
    <xf numFmtId="172" fontId="26" fillId="36" borderId="20" xfId="0" applyNumberFormat="1" applyFont="1" applyFill="1" applyBorder="1" applyAlignment="1" applyProtection="1" quotePrefix="1">
      <alignment horizontal="center" vertical="center" wrapText="1"/>
      <protection/>
    </xf>
    <xf numFmtId="172" fontId="26" fillId="36" borderId="41" xfId="0" applyNumberFormat="1" applyFont="1" applyFill="1" applyBorder="1" applyAlignment="1" applyProtection="1" quotePrefix="1">
      <alignment horizontal="center" vertical="center" wrapText="1"/>
      <protection/>
    </xf>
    <xf numFmtId="0" fontId="25" fillId="36" borderId="45" xfId="0" applyFont="1" applyFill="1" applyBorder="1" applyAlignment="1" quotePrefix="1">
      <alignment horizontal="left" vertical="center"/>
    </xf>
    <xf numFmtId="0" fontId="25" fillId="36" borderId="46" xfId="0" applyFont="1" applyFill="1" applyBorder="1" applyAlignment="1" quotePrefix="1">
      <alignment horizontal="left" vertical="center"/>
    </xf>
    <xf numFmtId="0" fontId="37" fillId="36" borderId="46" xfId="0" applyFont="1" applyFill="1" applyBorder="1" applyAlignment="1">
      <alignment horizontal="left" vertical="center" wrapText="1"/>
    </xf>
    <xf numFmtId="0" fontId="37" fillId="36" borderId="47" xfId="0" applyFont="1" applyFill="1" applyBorder="1" applyAlignment="1">
      <alignment horizontal="left" vertical="center" wrapText="1"/>
    </xf>
    <xf numFmtId="0" fontId="1" fillId="0" borderId="0" xfId="55" applyFont="1" applyBorder="1" applyAlignment="1" quotePrefix="1">
      <alignment horizontal="distributed"/>
      <protection/>
    </xf>
    <xf numFmtId="0" fontId="7" fillId="0" borderId="0" xfId="55" applyFont="1" applyBorder="1" applyAlignment="1" quotePrefix="1">
      <alignment horizontal="distributed"/>
      <protection/>
    </xf>
    <xf numFmtId="0" fontId="8" fillId="34" borderId="22" xfId="54" applyNumberFormat="1" applyFont="1" applyFill="1" applyBorder="1" applyAlignment="1">
      <alignment horizontal="left" vertical="center" wrapText="1"/>
      <protection/>
    </xf>
    <xf numFmtId="4" fontId="35" fillId="34" borderId="22" xfId="0" applyNumberFormat="1" applyFont="1" applyFill="1" applyBorder="1" applyAlignment="1" applyProtection="1">
      <alignment vertical="center"/>
      <protection locked="0"/>
    </xf>
    <xf numFmtId="4" fontId="13" fillId="0" borderId="28" xfId="0" applyNumberFormat="1" applyFont="1" applyFill="1" applyBorder="1" applyAlignment="1" applyProtection="1">
      <alignment vertical="center"/>
      <protection/>
    </xf>
    <xf numFmtId="4" fontId="13" fillId="0" borderId="35" xfId="0" applyNumberFormat="1" applyFont="1" applyFill="1" applyBorder="1" applyAlignment="1" applyProtection="1">
      <alignment vertical="center"/>
      <protection/>
    </xf>
    <xf numFmtId="4" fontId="8" fillId="0" borderId="22" xfId="0" applyNumberFormat="1" applyFont="1" applyFill="1" applyBorder="1" applyAlignment="1">
      <alignment vertical="center"/>
    </xf>
    <xf numFmtId="4" fontId="8" fillId="0" borderId="31" xfId="0" applyNumberFormat="1" applyFont="1" applyFill="1" applyBorder="1" applyAlignment="1">
      <alignment vertical="center"/>
    </xf>
    <xf numFmtId="4" fontId="26" fillId="36" borderId="24" xfId="0" applyNumberFormat="1" applyFont="1" applyFill="1" applyBorder="1" applyAlignment="1" applyProtection="1">
      <alignment horizontal="center"/>
      <protection/>
    </xf>
    <xf numFmtId="4" fontId="10" fillId="36" borderId="24" xfId="0" applyNumberFormat="1" applyFont="1" applyFill="1" applyBorder="1" applyAlignment="1">
      <alignment horizontal="center"/>
    </xf>
    <xf numFmtId="4" fontId="10" fillId="36" borderId="29" xfId="0" applyNumberFormat="1" applyFont="1" applyFill="1" applyBorder="1" applyAlignment="1">
      <alignment horizontal="center"/>
    </xf>
    <xf numFmtId="4" fontId="10" fillId="36" borderId="26" xfId="0" applyNumberFormat="1" applyFont="1" applyFill="1" applyBorder="1" applyAlignment="1">
      <alignment horizontal="center"/>
    </xf>
  </cellXfs>
  <cellStyles count="55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Д51-текущая" xfId="53"/>
    <cellStyle name="Обычный_БД-Контрагенты" xfId="54"/>
    <cellStyle name="Обычный_Местный ЕН (2,5%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Диалог Накладная" xfId="63"/>
    <cellStyle name="Тысячи_Диалог Накладна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11</xdr:row>
      <xdr:rowOff>9525</xdr:rowOff>
    </xdr:from>
    <xdr:to>
      <xdr:col>6</xdr:col>
      <xdr:colOff>609600</xdr:colOff>
      <xdr:row>11</xdr:row>
      <xdr:rowOff>142875</xdr:rowOff>
    </xdr:to>
    <xdr:pic>
      <xdr:nvPicPr>
        <xdr:cNvPr id="1" name="Picture 12" descr="Иконка%20Шаблона%20Каг%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954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13</xdr:row>
      <xdr:rowOff>28575</xdr:rowOff>
    </xdr:from>
    <xdr:to>
      <xdr:col>4</xdr:col>
      <xdr:colOff>180975</xdr:colOff>
      <xdr:row>13</xdr:row>
      <xdr:rowOff>152400</xdr:rowOff>
    </xdr:to>
    <xdr:pic>
      <xdr:nvPicPr>
        <xdr:cNvPr id="2" name="Picture 11" descr="Иконка%20Сортировать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2238375"/>
          <a:ext cx="161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247650</xdr:colOff>
      <xdr:row>19</xdr:row>
      <xdr:rowOff>0</xdr:rowOff>
    </xdr:from>
    <xdr:to>
      <xdr:col>8</xdr:col>
      <xdr:colOff>428625</xdr:colOff>
      <xdr:row>19</xdr:row>
      <xdr:rowOff>152400</xdr:rowOff>
    </xdr:to>
    <xdr:pic>
      <xdr:nvPicPr>
        <xdr:cNvPr id="3" name="Picture 10" descr="Иконка%20ВставитьСтроку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43550" y="32289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1009650</xdr:colOff>
      <xdr:row>23</xdr:row>
      <xdr:rowOff>0</xdr:rowOff>
    </xdr:from>
    <xdr:to>
      <xdr:col>3</xdr:col>
      <xdr:colOff>1181100</xdr:colOff>
      <xdr:row>23</xdr:row>
      <xdr:rowOff>152400</xdr:rowOff>
    </xdr:to>
    <xdr:pic>
      <xdr:nvPicPr>
        <xdr:cNvPr id="4" name="Picture 8" descr="Иконка%20Печать%2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14475" y="3876675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990600</xdr:colOff>
      <xdr:row>24</xdr:row>
      <xdr:rowOff>0</xdr:rowOff>
    </xdr:from>
    <xdr:to>
      <xdr:col>6</xdr:col>
      <xdr:colOff>66675</xdr:colOff>
      <xdr:row>24</xdr:row>
      <xdr:rowOff>142875</xdr:rowOff>
    </xdr:to>
    <xdr:pic>
      <xdr:nvPicPr>
        <xdr:cNvPr id="5" name="Picture 7" descr="Иконка%20СохранитьТН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403860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25</xdr:row>
      <xdr:rowOff>0</xdr:rowOff>
    </xdr:from>
    <xdr:to>
      <xdr:col>9</xdr:col>
      <xdr:colOff>342900</xdr:colOff>
      <xdr:row>25</xdr:row>
      <xdr:rowOff>142875</xdr:rowOff>
    </xdr:to>
    <xdr:pic>
      <xdr:nvPicPr>
        <xdr:cNvPr id="6" name="Picture 5" descr="ИконкаСохранить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38875" y="42005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20</xdr:row>
      <xdr:rowOff>19050</xdr:rowOff>
    </xdr:from>
    <xdr:to>
      <xdr:col>9</xdr:col>
      <xdr:colOff>123825</xdr:colOff>
      <xdr:row>21</xdr:row>
      <xdr:rowOff>9525</xdr:rowOff>
    </xdr:to>
    <xdr:pic>
      <xdr:nvPicPr>
        <xdr:cNvPr id="7" name="Picture 13" descr="Иконка%20УдалитьСтроку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10275" y="3409950"/>
          <a:ext cx="1809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95;&#1060;_1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Ф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V55"/>
  <sheetViews>
    <sheetView showGridLines="0" showZeros="0" tabSelected="1" zoomScalePageLayoutView="0" workbookViewId="0" topLeftCell="A1">
      <selection activeCell="D36" sqref="D36"/>
    </sheetView>
  </sheetViews>
  <sheetFormatPr defaultColWidth="9.00390625" defaultRowHeight="12.75"/>
  <cols>
    <col min="1" max="1" width="0.875" style="18" customWidth="1"/>
    <col min="2" max="2" width="1.00390625" style="18" customWidth="1"/>
    <col min="3" max="3" width="12.25390625" style="18" customWidth="1"/>
    <col min="4" max="4" width="8.875" style="18" customWidth="1"/>
    <col min="5" max="5" width="10.125" style="18" customWidth="1"/>
    <col min="6" max="6" width="7.625" style="18" customWidth="1"/>
    <col min="7" max="7" width="4.625" style="18" customWidth="1"/>
    <col min="8" max="8" width="5.00390625" style="18" customWidth="1"/>
    <col min="9" max="9" width="8.75390625" style="18" customWidth="1"/>
    <col min="10" max="10" width="7.125" style="18" customWidth="1"/>
    <col min="11" max="11" width="7.875" style="18" customWidth="1"/>
    <col min="12" max="12" width="2.75390625" style="18" customWidth="1"/>
    <col min="13" max="13" width="6.375" style="18" customWidth="1"/>
    <col min="14" max="14" width="9.625" style="18" customWidth="1"/>
    <col min="15" max="15" width="6.125" style="18" customWidth="1"/>
    <col min="16" max="16" width="9.00390625" style="18" customWidth="1"/>
    <col min="17" max="17" width="11.00390625" style="18" customWidth="1"/>
    <col min="18" max="18" width="1.00390625" style="18" customWidth="1"/>
    <col min="19" max="19" width="3.875" style="18" customWidth="1"/>
    <col min="20" max="20" width="18.25390625" style="18" customWidth="1"/>
    <col min="21" max="21" width="9.125" style="18" customWidth="1"/>
    <col min="22" max="22" width="34.875" style="18" customWidth="1"/>
    <col min="23" max="25" width="9.125" style="18" customWidth="1"/>
    <col min="26" max="26" width="24.25390625" style="18" customWidth="1"/>
    <col min="27" max="16384" width="9.125" style="18" customWidth="1"/>
  </cols>
  <sheetData>
    <row r="1" ht="3" customHeight="1"/>
    <row r="2" spans="2:18" ht="8.25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2:21" ht="15">
      <c r="B3" s="20"/>
      <c r="C3" s="80" t="s">
        <v>9</v>
      </c>
      <c r="D3" s="81"/>
      <c r="E3" s="25"/>
      <c r="F3" s="25"/>
      <c r="G3" s="25"/>
      <c r="H3" s="66"/>
      <c r="I3" s="82"/>
      <c r="J3" s="82"/>
      <c r="K3" s="82"/>
      <c r="L3" s="19"/>
      <c r="M3" s="185" t="s">
        <v>10</v>
      </c>
      <c r="N3" s="185"/>
      <c r="O3" s="185"/>
      <c r="P3" s="185"/>
      <c r="Q3" s="151"/>
      <c r="R3" s="151"/>
      <c r="S3" s="166"/>
      <c r="T3" s="166"/>
      <c r="U3" s="22"/>
    </row>
    <row r="4" spans="2:20" ht="3.75" customHeight="1">
      <c r="B4" s="20"/>
      <c r="C4" s="81"/>
      <c r="D4" s="81"/>
      <c r="E4" s="25"/>
      <c r="F4" s="66"/>
      <c r="G4" s="25"/>
      <c r="H4" s="66"/>
      <c r="I4" s="23"/>
      <c r="J4" s="23"/>
      <c r="K4" s="23"/>
      <c r="L4" s="21"/>
      <c r="M4" s="21"/>
      <c r="N4" s="21"/>
      <c r="O4" s="21"/>
      <c r="P4" s="21"/>
      <c r="Q4" s="21"/>
      <c r="R4" s="21"/>
      <c r="S4" s="166"/>
      <c r="T4" s="22"/>
    </row>
    <row r="5" spans="2:21" ht="15">
      <c r="B5" s="20"/>
      <c r="C5" s="66"/>
      <c r="D5" s="174" t="str">
        <f>Контрагенты!B1</f>
        <v>ЗАО "Кирпичики"</v>
      </c>
      <c r="E5" s="174"/>
      <c r="F5" s="174"/>
      <c r="G5" s="174"/>
      <c r="H5" s="174"/>
      <c r="I5" s="174"/>
      <c r="J5" s="83"/>
      <c r="K5" s="83"/>
      <c r="L5" s="24" t="s">
        <v>11</v>
      </c>
      <c r="M5" s="198">
        <v>1234</v>
      </c>
      <c r="N5" s="199"/>
      <c r="O5" s="199"/>
      <c r="P5" s="200"/>
      <c r="Q5" s="162"/>
      <c r="R5" s="162"/>
      <c r="S5" s="167"/>
      <c r="T5" s="167"/>
      <c r="U5" s="22"/>
    </row>
    <row r="6" spans="2:22" ht="15">
      <c r="B6" s="20"/>
      <c r="C6" s="66"/>
      <c r="D6" s="204" t="str">
        <f>Контрагенты!I1</f>
        <v>220141, Минск, ул.Скорины, 17</v>
      </c>
      <c r="E6" s="204"/>
      <c r="F6" s="204"/>
      <c r="G6" s="204"/>
      <c r="H6" s="204"/>
      <c r="I6" s="204"/>
      <c r="J6" s="89"/>
      <c r="K6" s="89"/>
      <c r="L6" s="24" t="s">
        <v>12</v>
      </c>
      <c r="M6" s="195">
        <v>42736</v>
      </c>
      <c r="N6" s="196"/>
      <c r="O6" s="196"/>
      <c r="P6" s="197"/>
      <c r="Q6" s="163"/>
      <c r="R6" s="163"/>
      <c r="S6" s="169"/>
      <c r="T6" s="168"/>
      <c r="U6" s="22"/>
      <c r="V6" s="104"/>
    </row>
    <row r="7" spans="2:21" ht="15">
      <c r="B7" s="20"/>
      <c r="C7" s="66"/>
      <c r="D7" s="25" t="s">
        <v>13</v>
      </c>
      <c r="E7" s="83">
        <f>Контрагенты!C1</f>
        <v>123456789</v>
      </c>
      <c r="F7" s="84"/>
      <c r="G7" s="25"/>
      <c r="H7" s="85"/>
      <c r="I7" s="25"/>
      <c r="J7" s="25"/>
      <c r="K7" s="25"/>
      <c r="L7" s="25"/>
      <c r="M7" s="26" t="s">
        <v>14</v>
      </c>
      <c r="N7" s="25"/>
      <c r="O7" s="25"/>
      <c r="P7" s="25"/>
      <c r="Q7" s="25"/>
      <c r="R7" s="25"/>
      <c r="S7" s="22"/>
      <c r="T7" s="22"/>
      <c r="U7" s="22"/>
    </row>
    <row r="8" spans="2:21" ht="15">
      <c r="B8" s="20"/>
      <c r="C8" s="66"/>
      <c r="D8" s="25" t="s">
        <v>15</v>
      </c>
      <c r="E8" s="125" t="str">
        <f>Контрагенты!D1</f>
        <v>37315046</v>
      </c>
      <c r="F8" s="25"/>
      <c r="G8" s="25"/>
      <c r="H8" s="85"/>
      <c r="I8" s="86"/>
      <c r="J8" s="86"/>
      <c r="K8" s="86"/>
      <c r="L8" s="24" t="s">
        <v>11</v>
      </c>
      <c r="M8" s="27"/>
      <c r="N8" s="28" t="s">
        <v>16</v>
      </c>
      <c r="O8" s="173"/>
      <c r="P8" s="173"/>
      <c r="Q8" s="164"/>
      <c r="R8" s="164"/>
      <c r="S8" s="22"/>
      <c r="T8" s="22"/>
      <c r="U8" s="22"/>
    </row>
    <row r="9" spans="2:19" ht="29.25" customHeight="1">
      <c r="B9" s="20"/>
      <c r="C9" s="66"/>
      <c r="D9" s="201" t="str">
        <f>"Р/сч "&amp;Контрагенты!E1&amp;" в "&amp;Контрагенты!F1&amp;", код "&amp;Контрагенты!G1</f>
        <v>Р/сч 3012000000000 в ОАО "Банк", г.Минск, код 100</v>
      </c>
      <c r="E9" s="201"/>
      <c r="F9" s="201"/>
      <c r="G9" s="201"/>
      <c r="H9" s="201"/>
      <c r="I9" s="201"/>
      <c r="J9" s="29"/>
      <c r="K9" s="29"/>
      <c r="L9" s="25"/>
      <c r="M9" s="25"/>
      <c r="N9" s="25"/>
      <c r="O9" s="25"/>
      <c r="P9" s="25"/>
      <c r="Q9" s="25"/>
      <c r="R9" s="25"/>
      <c r="S9" s="22"/>
    </row>
    <row r="10" spans="2:19" ht="13.5" customHeight="1">
      <c r="B10" s="20"/>
      <c r="C10" s="66"/>
      <c r="D10" s="87"/>
      <c r="E10" s="87"/>
      <c r="F10" s="87"/>
      <c r="G10" s="87"/>
      <c r="H10" s="25"/>
      <c r="I10" s="29"/>
      <c r="J10" s="29"/>
      <c r="K10" s="29"/>
      <c r="L10" s="25"/>
      <c r="M10" s="25"/>
      <c r="N10" s="25"/>
      <c r="O10" s="25"/>
      <c r="P10" s="25"/>
      <c r="Q10" s="25"/>
      <c r="R10" s="25"/>
      <c r="S10" s="22"/>
    </row>
    <row r="11" spans="2:19" ht="15">
      <c r="B11" s="20"/>
      <c r="C11" s="88" t="s">
        <v>18</v>
      </c>
      <c r="D11" s="87"/>
      <c r="E11" s="87"/>
      <c r="F11" s="87"/>
      <c r="G11" s="87"/>
      <c r="H11" s="25"/>
      <c r="I11" s="29"/>
      <c r="J11" s="29"/>
      <c r="K11" s="29"/>
      <c r="L11" s="25"/>
      <c r="M11" s="25"/>
      <c r="N11" s="25"/>
      <c r="O11" s="25"/>
      <c r="P11" s="25"/>
      <c r="Q11" s="25"/>
      <c r="R11" s="25"/>
      <c r="S11" s="22"/>
    </row>
    <row r="12" spans="2:19" ht="4.5" customHeight="1">
      <c r="B12" s="20"/>
      <c r="C12" s="89"/>
      <c r="D12" s="87"/>
      <c r="E12" s="87"/>
      <c r="F12" s="87"/>
      <c r="G12" s="87"/>
      <c r="H12" s="25"/>
      <c r="I12" s="29"/>
      <c r="J12" s="29"/>
      <c r="K12" s="29"/>
      <c r="L12" s="25"/>
      <c r="M12" s="25"/>
      <c r="N12" s="25"/>
      <c r="O12" s="25"/>
      <c r="P12" s="25"/>
      <c r="Q12" s="25"/>
      <c r="R12" s="25"/>
      <c r="S12" s="22"/>
    </row>
    <row r="13" spans="2:19" ht="15">
      <c r="B13" s="20"/>
      <c r="C13" s="66"/>
      <c r="D13" s="201" t="str">
        <f>INDEX(Контрагенты!B4:B13,C40)</f>
        <v>Контрагент 1</v>
      </c>
      <c r="E13" s="201"/>
      <c r="F13" s="201"/>
      <c r="G13" s="201"/>
      <c r="H13" s="201"/>
      <c r="I13" s="201"/>
      <c r="J13" s="29"/>
      <c r="K13" s="29"/>
      <c r="L13" s="25"/>
      <c r="M13" s="25"/>
      <c r="N13" s="25"/>
      <c r="O13" s="25"/>
      <c r="P13" s="25"/>
      <c r="Q13" s="25"/>
      <c r="R13" s="25"/>
      <c r="S13" s="22"/>
    </row>
    <row r="14" spans="2:19" ht="15">
      <c r="B14" s="20"/>
      <c r="C14" s="66"/>
      <c r="D14" s="201" t="str">
        <f>INDEX(Контрагенты!I4:I13,C40)</f>
        <v>г.Минск</v>
      </c>
      <c r="E14" s="201"/>
      <c r="F14" s="201"/>
      <c r="G14" s="201"/>
      <c r="H14" s="201"/>
      <c r="I14" s="201"/>
      <c r="J14" s="29"/>
      <c r="K14" s="29"/>
      <c r="L14" s="25"/>
      <c r="M14" s="25"/>
      <c r="N14" s="25"/>
      <c r="O14" s="25"/>
      <c r="P14" s="25"/>
      <c r="Q14" s="25"/>
      <c r="R14" s="25"/>
      <c r="S14" s="22"/>
    </row>
    <row r="15" spans="2:19" ht="15">
      <c r="B15" s="20"/>
      <c r="C15" s="66"/>
      <c r="D15" s="25" t="s">
        <v>13</v>
      </c>
      <c r="E15" s="83">
        <f>INDEX(Контрагенты!C4:C13,C40)</f>
        <v>111111111</v>
      </c>
      <c r="F15" s="83"/>
      <c r="G15" s="83"/>
      <c r="H15" s="25"/>
      <c r="I15" s="29"/>
      <c r="J15" s="29"/>
      <c r="K15" s="29"/>
      <c r="L15" s="25"/>
      <c r="M15" s="25"/>
      <c r="N15" s="25"/>
      <c r="O15" s="25"/>
      <c r="P15" s="25"/>
      <c r="Q15" s="25"/>
      <c r="R15" s="25"/>
      <c r="S15" s="22"/>
    </row>
    <row r="16" spans="2:19" ht="15">
      <c r="B16" s="20"/>
      <c r="C16" s="66"/>
      <c r="D16" s="25" t="s">
        <v>15</v>
      </c>
      <c r="E16" s="83">
        <f>INDEX(Контрагенты!D4:D13,C40)</f>
        <v>0</v>
      </c>
      <c r="F16" s="83"/>
      <c r="G16" s="83"/>
      <c r="H16" s="25"/>
      <c r="I16" s="29"/>
      <c r="J16" s="29"/>
      <c r="K16" s="29"/>
      <c r="L16" s="25"/>
      <c r="M16" s="25"/>
      <c r="N16" s="25"/>
      <c r="O16" s="25"/>
      <c r="P16" s="25"/>
      <c r="Q16" s="25"/>
      <c r="R16" s="25"/>
      <c r="S16" s="22"/>
    </row>
    <row r="17" spans="2:19" ht="28.5" customHeight="1">
      <c r="B17" s="20"/>
      <c r="C17" s="66"/>
      <c r="D17" s="201" t="str">
        <f>"Р/сч "&amp;INDEX(Контрагенты!E4:E13,C40)&amp;" в "&amp;INDEX(Контрагенты!F4:F13,C40)&amp;", код "&amp;INDEX(Контрагенты!G4:G13,C40)</f>
        <v>Р/сч 3012000000001 в ОАО "Банк", г.Минск, код 100</v>
      </c>
      <c r="E17" s="201"/>
      <c r="F17" s="201"/>
      <c r="G17" s="201"/>
      <c r="H17" s="201"/>
      <c r="I17" s="201"/>
      <c r="J17" s="29"/>
      <c r="K17" s="29"/>
      <c r="L17" s="25"/>
      <c r="M17" s="25"/>
      <c r="N17" s="25"/>
      <c r="O17" s="25"/>
      <c r="P17" s="25"/>
      <c r="Q17" s="25"/>
      <c r="R17" s="25"/>
      <c r="S17" s="22"/>
    </row>
    <row r="18" spans="2:18" ht="6.75" customHeight="1">
      <c r="B18" s="1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19"/>
      <c r="N18" s="19"/>
      <c r="O18" s="19"/>
      <c r="P18" s="19"/>
      <c r="Q18" s="19"/>
      <c r="R18" s="19"/>
    </row>
    <row r="19" spans="2:18" s="33" customFormat="1" ht="53.25" customHeight="1">
      <c r="B19" s="32"/>
      <c r="C19" s="189" t="s">
        <v>19</v>
      </c>
      <c r="D19" s="190"/>
      <c r="E19" s="190"/>
      <c r="F19" s="191"/>
      <c r="G19" s="34" t="s">
        <v>53</v>
      </c>
      <c r="H19" s="35" t="s">
        <v>20</v>
      </c>
      <c r="I19" s="36" t="s">
        <v>92</v>
      </c>
      <c r="J19" s="37" t="s">
        <v>21</v>
      </c>
      <c r="K19" s="206" t="s">
        <v>22</v>
      </c>
      <c r="L19" s="207"/>
      <c r="M19" s="62" t="s">
        <v>23</v>
      </c>
      <c r="N19" s="64" t="s">
        <v>24</v>
      </c>
      <c r="O19" s="62" t="s">
        <v>88</v>
      </c>
      <c r="P19" s="64" t="s">
        <v>89</v>
      </c>
      <c r="Q19" s="63" t="s">
        <v>90</v>
      </c>
      <c r="R19" s="38"/>
    </row>
    <row r="20" spans="2:18" ht="3.75" customHeight="1" hidden="1">
      <c r="B20" s="19"/>
      <c r="C20" s="192" t="s">
        <v>25</v>
      </c>
      <c r="D20" s="193"/>
      <c r="E20" s="193"/>
      <c r="F20" s="194"/>
      <c r="G20" s="69"/>
      <c r="H20" s="70"/>
      <c r="I20" s="187"/>
      <c r="J20" s="188"/>
      <c r="K20" s="202"/>
      <c r="L20" s="202"/>
      <c r="M20" s="90"/>
      <c r="N20" s="71"/>
      <c r="O20" s="161"/>
      <c r="P20" s="71"/>
      <c r="Q20" s="72"/>
      <c r="R20" s="39"/>
    </row>
    <row r="21" spans="2:19" ht="22.5">
      <c r="B21" s="19"/>
      <c r="C21" s="138" t="s">
        <v>106</v>
      </c>
      <c r="D21" s="134"/>
      <c r="E21" s="134"/>
      <c r="F21" s="135"/>
      <c r="G21" s="91" t="s">
        <v>7</v>
      </c>
      <c r="H21" s="92">
        <v>2</v>
      </c>
      <c r="I21" s="215">
        <v>10</v>
      </c>
      <c r="J21" s="94">
        <v>0.1</v>
      </c>
      <c r="K21" s="216">
        <f>H21*ROUND(I21*(1+J21),0)</f>
        <v>22</v>
      </c>
      <c r="L21" s="217"/>
      <c r="M21" s="95">
        <v>0.2</v>
      </c>
      <c r="N21" s="218">
        <f>ROUND(K21*M21,0)</f>
        <v>4</v>
      </c>
      <c r="O21" s="95">
        <v>0.05</v>
      </c>
      <c r="P21" s="218">
        <f>ROUND((K21+N21)*O21/(1-O21),0)</f>
        <v>1</v>
      </c>
      <c r="Q21" s="219">
        <f>K21+N21+P21</f>
        <v>27</v>
      </c>
      <c r="R21" s="40"/>
      <c r="S21" s="33"/>
    </row>
    <row r="22" spans="2:19" ht="12.75" hidden="1">
      <c r="B22" s="19"/>
      <c r="C22" s="133"/>
      <c r="D22" s="136"/>
      <c r="E22" s="136"/>
      <c r="F22" s="137"/>
      <c r="G22" s="91"/>
      <c r="H22" s="92"/>
      <c r="I22" s="93"/>
      <c r="J22" s="94"/>
      <c r="K22" s="183">
        <f>H22*ROUND(I22*(1+J22),0)</f>
        <v>0</v>
      </c>
      <c r="L22" s="184"/>
      <c r="M22" s="95"/>
      <c r="N22" s="101">
        <f>ROUND(K22*M22,0)</f>
        <v>0</v>
      </c>
      <c r="O22" s="95"/>
      <c r="P22" s="101">
        <f>ROUND((K22+N22)*O22/(1-O22),0)</f>
        <v>0</v>
      </c>
      <c r="Q22" s="102">
        <f>K22+N22+P22</f>
        <v>0</v>
      </c>
      <c r="R22" s="39"/>
      <c r="S22" s="1" t="s">
        <v>8</v>
      </c>
    </row>
    <row r="23" spans="2:18" ht="12.75">
      <c r="B23" s="19"/>
      <c r="C23" s="73" t="s">
        <v>26</v>
      </c>
      <c r="D23" s="96"/>
      <c r="E23" s="97" t="s">
        <v>25</v>
      </c>
      <c r="F23" s="97"/>
      <c r="G23" s="98"/>
      <c r="H23" s="98" t="s">
        <v>25</v>
      </c>
      <c r="I23" s="99" t="s">
        <v>25</v>
      </c>
      <c r="J23" s="100"/>
      <c r="K23" s="220">
        <f>ROUND(SUM(K20:K22),0)</f>
        <v>22</v>
      </c>
      <c r="L23" s="220"/>
      <c r="M23" s="221"/>
      <c r="N23" s="221">
        <f>ROUND(SUM(N20:N22),0)</f>
        <v>4</v>
      </c>
      <c r="O23" s="222"/>
      <c r="P23" s="221">
        <f>ROUND(SUM(P20:P22),0)</f>
        <v>1</v>
      </c>
      <c r="Q23" s="223">
        <f>SUM(Q20:Q22)</f>
        <v>27</v>
      </c>
      <c r="R23" s="39"/>
    </row>
    <row r="24" spans="2:18" s="33" customFormat="1" ht="16.5" customHeight="1">
      <c r="B24" s="32"/>
      <c r="C24" s="178" t="s">
        <v>27</v>
      </c>
      <c r="D24" s="179"/>
      <c r="E24" s="180" t="e">
        <f>БелРуб(N23,FALSE)</f>
        <v>#NAME?</v>
      </c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1"/>
      <c r="R24" s="41"/>
    </row>
    <row r="25" spans="2:18" s="33" customFormat="1" ht="25.5" customHeight="1">
      <c r="B25" s="32"/>
      <c r="C25" s="208" t="s">
        <v>91</v>
      </c>
      <c r="D25" s="209"/>
      <c r="E25" s="209"/>
      <c r="F25" s="210" t="e">
        <f>БелРуб(Q23,FALSE)</f>
        <v>#NAME?</v>
      </c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1"/>
      <c r="R25" s="42"/>
    </row>
    <row r="26" spans="2:18" ht="8.25" customHeight="1">
      <c r="B26" s="19"/>
      <c r="C26" s="43"/>
      <c r="D26" s="43"/>
      <c r="E26" s="74"/>
      <c r="F26" s="74"/>
      <c r="G26" s="74"/>
      <c r="H26" s="74"/>
      <c r="I26" s="75"/>
      <c r="J26" s="75"/>
      <c r="K26" s="75"/>
      <c r="L26" s="75"/>
      <c r="M26" s="76"/>
      <c r="N26" s="76"/>
      <c r="O26" s="76"/>
      <c r="P26" s="76"/>
      <c r="Q26" s="76"/>
      <c r="R26" s="46"/>
    </row>
    <row r="27" spans="2:18" ht="12.75">
      <c r="B27" s="19"/>
      <c r="C27" s="47" t="s">
        <v>44</v>
      </c>
      <c r="D27" s="171" t="s">
        <v>37</v>
      </c>
      <c r="E27" s="47" t="s">
        <v>43</v>
      </c>
      <c r="F27" s="74"/>
      <c r="G27" s="19"/>
      <c r="H27" s="203" t="s">
        <v>38</v>
      </c>
      <c r="I27" s="203"/>
      <c r="J27" s="77" t="s">
        <v>42</v>
      </c>
      <c r="K27" s="19"/>
      <c r="L27" s="182" t="s">
        <v>39</v>
      </c>
      <c r="M27" s="182"/>
      <c r="N27" s="182"/>
      <c r="O27" s="165"/>
      <c r="P27" s="165"/>
      <c r="Q27" s="76"/>
      <c r="R27" s="46"/>
    </row>
    <row r="28" spans="2:18" ht="12.75" customHeight="1">
      <c r="B28" s="19"/>
      <c r="C28" s="78" t="s">
        <v>40</v>
      </c>
      <c r="D28" s="47"/>
      <c r="E28" s="74"/>
      <c r="F28" s="74"/>
      <c r="G28" s="74"/>
      <c r="H28" s="74"/>
      <c r="I28" s="75"/>
      <c r="J28" s="75"/>
      <c r="K28" s="75"/>
      <c r="L28" s="75"/>
      <c r="M28" s="76"/>
      <c r="N28" s="76"/>
      <c r="O28" s="76"/>
      <c r="P28" s="76"/>
      <c r="Q28" s="76"/>
      <c r="R28" s="46"/>
    </row>
    <row r="29" spans="2:18" ht="12.75" customHeight="1">
      <c r="B29" s="19"/>
      <c r="C29" s="47" t="s">
        <v>41</v>
      </c>
      <c r="D29" s="186" t="s">
        <v>51</v>
      </c>
      <c r="E29" s="186"/>
      <c r="F29" s="74"/>
      <c r="G29" s="74"/>
      <c r="H29" s="74"/>
      <c r="I29" s="75"/>
      <c r="J29" s="75"/>
      <c r="K29" s="75"/>
      <c r="L29" s="75"/>
      <c r="M29" s="76"/>
      <c r="N29" s="76"/>
      <c r="O29" s="76"/>
      <c r="P29" s="76"/>
      <c r="Q29" s="76"/>
      <c r="R29" s="46"/>
    </row>
    <row r="30" spans="2:18" ht="12.75">
      <c r="B30" s="19"/>
      <c r="C30" s="79" t="s">
        <v>17</v>
      </c>
      <c r="D30" s="43"/>
      <c r="E30" s="19"/>
      <c r="F30" s="205" t="s">
        <v>45</v>
      </c>
      <c r="G30" s="205"/>
      <c r="H30" s="205"/>
      <c r="I30" s="205"/>
      <c r="J30" s="205"/>
      <c r="K30" s="205"/>
      <c r="L30" s="205"/>
      <c r="M30" s="205"/>
      <c r="N30" s="205"/>
      <c r="O30" s="76"/>
      <c r="P30" s="76"/>
      <c r="Q30" s="76"/>
      <c r="R30" s="46"/>
    </row>
    <row r="31" spans="2:18" ht="12.75" customHeight="1">
      <c r="B31" s="19"/>
      <c r="C31" s="47" t="s">
        <v>52</v>
      </c>
      <c r="D31" s="47"/>
      <c r="E31" s="74"/>
      <c r="F31" s="74"/>
      <c r="G31" s="74"/>
      <c r="H31" s="74"/>
      <c r="I31" s="75"/>
      <c r="J31" s="75"/>
      <c r="K31" s="75"/>
      <c r="L31" s="75"/>
      <c r="M31" s="76"/>
      <c r="N31" s="76"/>
      <c r="O31" s="76"/>
      <c r="P31" s="76"/>
      <c r="Q31" s="76"/>
      <c r="R31" s="46"/>
    </row>
    <row r="32" spans="2:18" ht="12.75" customHeight="1">
      <c r="B32" s="19"/>
      <c r="C32" s="48"/>
      <c r="D32" s="47"/>
      <c r="E32" s="44"/>
      <c r="F32" s="44"/>
      <c r="G32" s="44"/>
      <c r="H32" s="44"/>
      <c r="I32" s="45"/>
      <c r="J32" s="45"/>
      <c r="K32" s="45"/>
      <c r="L32" s="45"/>
      <c r="M32" s="46"/>
      <c r="N32" s="46"/>
      <c r="O32" s="46"/>
      <c r="P32" s="46"/>
      <c r="Q32" s="46"/>
      <c r="R32" s="46"/>
    </row>
    <row r="33" spans="2:19" ht="19.5" customHeight="1">
      <c r="B33" s="19"/>
      <c r="C33" s="152" t="s">
        <v>85</v>
      </c>
      <c r="D33" s="19"/>
      <c r="E33" s="25"/>
      <c r="F33" s="49"/>
      <c r="G33" s="49"/>
      <c r="H33" s="49"/>
      <c r="I33" s="49"/>
      <c r="J33" s="19"/>
      <c r="K33" s="153" t="s">
        <v>86</v>
      </c>
      <c r="L33" s="19"/>
      <c r="M33" s="19"/>
      <c r="N33" s="25"/>
      <c r="O33" s="25"/>
      <c r="P33" s="25"/>
      <c r="Q33" s="50"/>
      <c r="R33" s="50"/>
      <c r="S33" s="158"/>
    </row>
    <row r="34" spans="2:19" ht="14.25">
      <c r="B34" s="19"/>
      <c r="C34" s="177" t="str">
        <f>D5</f>
        <v>ЗАО "Кирпичики"</v>
      </c>
      <c r="D34" s="177"/>
      <c r="E34" s="177"/>
      <c r="F34" s="177"/>
      <c r="G34" s="177"/>
      <c r="H34" s="177"/>
      <c r="I34" s="49"/>
      <c r="J34" s="19"/>
      <c r="K34" s="177" t="str">
        <f>имяПлат</f>
        <v>Контрагент 1</v>
      </c>
      <c r="L34" s="177"/>
      <c r="M34" s="177"/>
      <c r="N34" s="177"/>
      <c r="O34" s="177"/>
      <c r="P34" s="177"/>
      <c r="Q34" s="177"/>
      <c r="R34" s="156"/>
      <c r="S34" s="159"/>
    </row>
    <row r="35" spans="2:19" ht="24" customHeight="1">
      <c r="B35" s="19"/>
      <c r="C35" s="154"/>
      <c r="D35" s="155"/>
      <c r="E35" s="175" t="s">
        <v>87</v>
      </c>
      <c r="F35" s="175"/>
      <c r="G35" s="157"/>
      <c r="H35" s="157"/>
      <c r="I35" s="49"/>
      <c r="J35" s="19"/>
      <c r="K35" s="155"/>
      <c r="L35" s="170"/>
      <c r="M35" s="154"/>
      <c r="N35" s="19"/>
      <c r="O35" s="176"/>
      <c r="P35" s="176"/>
      <c r="Q35" s="19"/>
      <c r="R35" s="157"/>
      <c r="S35" s="160"/>
    </row>
    <row r="36" spans="2:18" ht="50.25" customHeight="1">
      <c r="B36" s="19"/>
      <c r="C36" s="25" t="s">
        <v>28</v>
      </c>
      <c r="D36" s="19"/>
      <c r="E36" s="19"/>
      <c r="F36" s="19"/>
      <c r="G36" s="19"/>
      <c r="H36" s="19"/>
      <c r="I36" s="19"/>
      <c r="J36" s="19"/>
      <c r="K36" s="25" t="s">
        <v>28</v>
      </c>
      <c r="L36" s="19"/>
      <c r="M36" s="19"/>
      <c r="N36" s="19"/>
      <c r="O36" s="19"/>
      <c r="P36" s="19"/>
      <c r="Q36" s="19"/>
      <c r="R36" s="19"/>
    </row>
    <row r="37" spans="2:18" ht="50.25" customHeight="1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40" ht="12.75">
      <c r="C40" s="30">
        <v>1</v>
      </c>
    </row>
    <row r="42" spans="3:8" ht="12.75">
      <c r="C42" s="65" t="s">
        <v>17</v>
      </c>
      <c r="D42" s="31"/>
      <c r="E42" s="31"/>
      <c r="F42" s="31"/>
      <c r="G42" s="31"/>
      <c r="H42" s="31"/>
    </row>
    <row r="43" spans="3:8" ht="12.75">
      <c r="C43" s="67" t="s">
        <v>45</v>
      </c>
      <c r="D43" s="31"/>
      <c r="E43" s="31"/>
      <c r="F43" s="31"/>
      <c r="G43" s="31"/>
      <c r="H43" s="31"/>
    </row>
    <row r="44" spans="3:8" ht="12.75">
      <c r="C44" s="67" t="s">
        <v>63</v>
      </c>
      <c r="D44" s="31"/>
      <c r="E44" s="31"/>
      <c r="F44" s="31"/>
      <c r="G44" s="31"/>
      <c r="H44" s="31"/>
    </row>
    <row r="45" spans="3:8" ht="12.75">
      <c r="C45" s="67" t="s">
        <v>64</v>
      </c>
      <c r="D45" s="31"/>
      <c r="E45" s="31"/>
      <c r="F45" s="31"/>
      <c r="G45" s="31"/>
      <c r="H45" s="31"/>
    </row>
    <row r="46" spans="3:8" ht="12.75">
      <c r="C46" s="67" t="s">
        <v>46</v>
      </c>
      <c r="D46" s="31"/>
      <c r="E46" s="31"/>
      <c r="F46" s="31"/>
      <c r="G46" s="31"/>
      <c r="H46" s="31"/>
    </row>
    <row r="47" spans="3:8" ht="12.75">
      <c r="C47" s="67" t="s">
        <v>47</v>
      </c>
      <c r="D47" s="31"/>
      <c r="E47" s="31"/>
      <c r="F47" s="31"/>
      <c r="G47" s="31"/>
      <c r="H47" s="31"/>
    </row>
    <row r="48" spans="3:8" ht="12.75">
      <c r="C48" s="67" t="s">
        <v>61</v>
      </c>
      <c r="D48" s="31"/>
      <c r="E48" s="31"/>
      <c r="F48" s="31"/>
      <c r="G48" s="31"/>
      <c r="H48" s="31"/>
    </row>
    <row r="49" spans="3:8" ht="12.75">
      <c r="C49" s="67" t="s">
        <v>62</v>
      </c>
      <c r="D49" s="31"/>
      <c r="E49" s="31"/>
      <c r="F49" s="31"/>
      <c r="G49" s="31"/>
      <c r="H49" s="31"/>
    </row>
    <row r="50" spans="3:8" ht="12.75">
      <c r="C50" s="67" t="s">
        <v>48</v>
      </c>
      <c r="D50" s="31"/>
      <c r="E50" s="31"/>
      <c r="F50" s="31"/>
      <c r="G50" s="31"/>
      <c r="H50" s="31"/>
    </row>
    <row r="52" ht="12.75">
      <c r="C52" s="31" t="s">
        <v>41</v>
      </c>
    </row>
    <row r="53" ht="12.75">
      <c r="C53" s="68" t="s">
        <v>49</v>
      </c>
    </row>
    <row r="54" ht="12.75">
      <c r="C54" s="68" t="s">
        <v>50</v>
      </c>
    </row>
    <row r="55" ht="12.75">
      <c r="C55" s="68" t="s">
        <v>51</v>
      </c>
    </row>
  </sheetData>
  <sheetProtection/>
  <mergeCells count="30">
    <mergeCell ref="D14:I14"/>
    <mergeCell ref="D6:I6"/>
    <mergeCell ref="F30:N30"/>
    <mergeCell ref="D13:I13"/>
    <mergeCell ref="D9:I9"/>
    <mergeCell ref="K19:L19"/>
    <mergeCell ref="C25:E25"/>
    <mergeCell ref="F25:Q25"/>
    <mergeCell ref="K23:L23"/>
    <mergeCell ref="K22:L22"/>
    <mergeCell ref="M3:P3"/>
    <mergeCell ref="D29:E29"/>
    <mergeCell ref="I20:J20"/>
    <mergeCell ref="C19:F19"/>
    <mergeCell ref="C20:F20"/>
    <mergeCell ref="M6:P6"/>
    <mergeCell ref="M5:P5"/>
    <mergeCell ref="D17:I17"/>
    <mergeCell ref="K20:L20"/>
    <mergeCell ref="H27:I27"/>
    <mergeCell ref="O8:P8"/>
    <mergeCell ref="D5:I5"/>
    <mergeCell ref="E35:F35"/>
    <mergeCell ref="O35:P35"/>
    <mergeCell ref="K34:Q34"/>
    <mergeCell ref="C34:H34"/>
    <mergeCell ref="C24:D24"/>
    <mergeCell ref="E24:Q24"/>
    <mergeCell ref="L27:N27"/>
    <mergeCell ref="K21:L21"/>
  </mergeCells>
  <dataValidations count="2">
    <dataValidation errorStyle="information" type="list" allowBlank="1" showInputMessage="1" sqref="F30">
      <formula1>$C$43:$C$50</formula1>
    </dataValidation>
    <dataValidation errorStyle="warning" type="list" allowBlank="1" showInputMessage="1" sqref="D29">
      <formula1>$C$53:$C$55</formula1>
    </dataValidation>
  </dataValidations>
  <printOptions horizontalCentered="1"/>
  <pageMargins left="0.75" right="0.56" top="0.98" bottom="0.984251968503937" header="0.5118110236220472" footer="0.5118110236220472"/>
  <pageSetup fitToHeight="1" fitToWidth="1" horizontalDpi="360" verticalDpi="360" orientation="portrait" paperSize="9" scale="76" r:id="rId2"/>
  <headerFooter alignWithMargins="0">
    <oddFooter>&amp;L&amp;4Журнал "Главный Бухгалтер"&amp;C&amp;4http://www.gb.by&amp;R&amp;4E-mail:n.domarenok@grevtsov.by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22"/>
  <sheetViews>
    <sheetView showGridLines="0" zoomScalePageLayoutView="0" workbookViewId="0" topLeftCell="A1">
      <pane xSplit="2" ySplit="3" topLeftCell="C4" activePane="bottomRight" state="frozen"/>
      <selection pane="topLeft" activeCell="P31" sqref="P31"/>
      <selection pane="topRight" activeCell="P31" sqref="P31"/>
      <selection pane="bottomLeft" activeCell="P31" sqref="P31"/>
      <selection pane="bottomRight" activeCell="P31" sqref="P31"/>
    </sheetView>
  </sheetViews>
  <sheetFormatPr defaultColWidth="9.00390625" defaultRowHeight="12.75"/>
  <cols>
    <col min="1" max="1" width="4.00390625" style="51" customWidth="1"/>
    <col min="2" max="2" width="32.625" style="58" customWidth="1"/>
    <col min="3" max="3" width="11.25390625" style="51" bestFit="1" customWidth="1"/>
    <col min="4" max="4" width="9.25390625" style="59" customWidth="1"/>
    <col min="5" max="5" width="15.00390625" style="60" customWidth="1"/>
    <col min="6" max="6" width="24.125" style="51" customWidth="1"/>
    <col min="7" max="7" width="6.00390625" style="51" customWidth="1"/>
    <col min="8" max="8" width="10.25390625" style="61" customWidth="1"/>
    <col min="9" max="9" width="24.625" style="51" customWidth="1"/>
    <col min="10" max="10" width="7.00390625" style="51" hidden="1" customWidth="1"/>
    <col min="11" max="11" width="3.75390625" style="51" customWidth="1"/>
    <col min="12" max="16384" width="9.125" style="51" customWidth="1"/>
  </cols>
  <sheetData>
    <row r="1" spans="1:10" ht="22.5">
      <c r="A1" s="118"/>
      <c r="B1" s="140" t="s">
        <v>94</v>
      </c>
      <c r="C1" s="141">
        <v>123456789</v>
      </c>
      <c r="D1" s="142" t="s">
        <v>34</v>
      </c>
      <c r="E1" s="54">
        <v>3012000000000</v>
      </c>
      <c r="F1" s="52" t="s">
        <v>104</v>
      </c>
      <c r="G1" s="143">
        <v>100</v>
      </c>
      <c r="H1" s="144"/>
      <c r="I1" s="145" t="s">
        <v>105</v>
      </c>
      <c r="J1" s="106"/>
    </row>
    <row r="2" spans="1:10" ht="3.75" customHeight="1">
      <c r="A2" s="126"/>
      <c r="B2" s="127"/>
      <c r="C2" s="126"/>
      <c r="D2" s="128"/>
      <c r="E2" s="129"/>
      <c r="F2" s="130"/>
      <c r="G2" s="130"/>
      <c r="H2" s="131"/>
      <c r="I2" s="132"/>
      <c r="J2" s="132"/>
    </row>
    <row r="3" spans="1:13" ht="27.75" customHeight="1">
      <c r="A3" s="107" t="s">
        <v>29</v>
      </c>
      <c r="B3" s="139" t="s">
        <v>65</v>
      </c>
      <c r="C3" s="107" t="s">
        <v>6</v>
      </c>
      <c r="D3" s="108" t="s">
        <v>30</v>
      </c>
      <c r="E3" s="109" t="s">
        <v>31</v>
      </c>
      <c r="F3" s="110" t="s">
        <v>59</v>
      </c>
      <c r="G3" s="110" t="s">
        <v>32</v>
      </c>
      <c r="H3" s="111" t="s">
        <v>36</v>
      </c>
      <c r="I3" s="112" t="s">
        <v>33</v>
      </c>
      <c r="J3" s="112" t="s">
        <v>55</v>
      </c>
      <c r="L3" s="2">
        <f>ROW(ПослСтрКАг)</f>
        <v>13</v>
      </c>
      <c r="M3" s="2">
        <f>COUNTA(B3:B13)+2</f>
        <v>12</v>
      </c>
    </row>
    <row r="4" spans="1:10" ht="23.25" customHeight="1">
      <c r="A4" s="52">
        <f aca="true" t="shared" si="0" ref="A4:A13">J4</f>
        <v>1</v>
      </c>
      <c r="B4" s="214" t="s">
        <v>95</v>
      </c>
      <c r="C4" s="52">
        <v>111111111</v>
      </c>
      <c r="D4" s="53"/>
      <c r="E4" s="54">
        <v>3012000000001</v>
      </c>
      <c r="F4" s="52" t="s">
        <v>104</v>
      </c>
      <c r="G4" s="52">
        <v>100</v>
      </c>
      <c r="H4" s="103"/>
      <c r="I4" s="56" t="s">
        <v>35</v>
      </c>
      <c r="J4" s="106">
        <f aca="true" t="shared" si="1" ref="J4:J13">ROW()-3</f>
        <v>1</v>
      </c>
    </row>
    <row r="5" spans="1:10" ht="23.25" customHeight="1">
      <c r="A5" s="52">
        <f t="shared" si="0"/>
        <v>2</v>
      </c>
      <c r="B5" s="214" t="s">
        <v>96</v>
      </c>
      <c r="C5" s="52">
        <v>222222222</v>
      </c>
      <c r="D5" s="53"/>
      <c r="E5" s="54">
        <v>3012000000002</v>
      </c>
      <c r="F5" s="52" t="s">
        <v>104</v>
      </c>
      <c r="G5" s="52">
        <v>100</v>
      </c>
      <c r="H5" s="55"/>
      <c r="I5" s="52" t="s">
        <v>35</v>
      </c>
      <c r="J5" s="106">
        <f t="shared" si="1"/>
        <v>2</v>
      </c>
    </row>
    <row r="6" spans="1:10" ht="23.25" customHeight="1">
      <c r="A6" s="52">
        <f t="shared" si="0"/>
        <v>3</v>
      </c>
      <c r="B6" s="214" t="s">
        <v>97</v>
      </c>
      <c r="C6" s="52">
        <v>333333333</v>
      </c>
      <c r="D6" s="53"/>
      <c r="E6" s="54">
        <v>3012000000003</v>
      </c>
      <c r="F6" s="52" t="s">
        <v>104</v>
      </c>
      <c r="G6" s="52">
        <v>100</v>
      </c>
      <c r="H6" s="55"/>
      <c r="I6" s="52" t="s">
        <v>35</v>
      </c>
      <c r="J6" s="106">
        <f t="shared" si="1"/>
        <v>3</v>
      </c>
    </row>
    <row r="7" spans="1:10" ht="23.25" customHeight="1">
      <c r="A7" s="52">
        <f t="shared" si="0"/>
        <v>4</v>
      </c>
      <c r="B7" s="214" t="s">
        <v>98</v>
      </c>
      <c r="C7" s="52">
        <v>444444444</v>
      </c>
      <c r="D7" s="53"/>
      <c r="E7" s="54">
        <v>3012000000004</v>
      </c>
      <c r="F7" s="52" t="s">
        <v>104</v>
      </c>
      <c r="G7" s="52">
        <v>100</v>
      </c>
      <c r="H7" s="55"/>
      <c r="I7" s="52" t="s">
        <v>35</v>
      </c>
      <c r="J7" s="106">
        <f t="shared" si="1"/>
        <v>4</v>
      </c>
    </row>
    <row r="8" spans="1:10" ht="23.25" customHeight="1">
      <c r="A8" s="52">
        <f t="shared" si="0"/>
        <v>5</v>
      </c>
      <c r="B8" s="214" t="s">
        <v>99</v>
      </c>
      <c r="C8" s="52">
        <v>555555555</v>
      </c>
      <c r="D8" s="53"/>
      <c r="E8" s="54">
        <v>3012000000005</v>
      </c>
      <c r="F8" s="52" t="s">
        <v>104</v>
      </c>
      <c r="G8" s="52">
        <v>100</v>
      </c>
      <c r="H8" s="55"/>
      <c r="I8" s="52" t="s">
        <v>35</v>
      </c>
      <c r="J8" s="106">
        <f t="shared" si="1"/>
        <v>5</v>
      </c>
    </row>
    <row r="9" spans="1:10" ht="23.25" customHeight="1">
      <c r="A9" s="52">
        <f t="shared" si="0"/>
        <v>6</v>
      </c>
      <c r="B9" s="214" t="s">
        <v>100</v>
      </c>
      <c r="C9" s="52">
        <v>666666666</v>
      </c>
      <c r="D9" s="53"/>
      <c r="E9" s="54">
        <v>3012000000006</v>
      </c>
      <c r="F9" s="52" t="s">
        <v>104</v>
      </c>
      <c r="G9" s="52">
        <v>100</v>
      </c>
      <c r="H9" s="55"/>
      <c r="I9" s="52" t="s">
        <v>35</v>
      </c>
      <c r="J9" s="106">
        <f t="shared" si="1"/>
        <v>6</v>
      </c>
    </row>
    <row r="10" spans="1:10" ht="23.25" customHeight="1">
      <c r="A10" s="52">
        <f t="shared" si="0"/>
        <v>7</v>
      </c>
      <c r="B10" s="214" t="s">
        <v>101</v>
      </c>
      <c r="C10" s="52">
        <v>777777777</v>
      </c>
      <c r="D10" s="57"/>
      <c r="E10" s="54">
        <v>3012000000007</v>
      </c>
      <c r="F10" s="52" t="s">
        <v>104</v>
      </c>
      <c r="G10" s="52">
        <v>100</v>
      </c>
      <c r="H10" s="55"/>
      <c r="I10" s="52" t="s">
        <v>35</v>
      </c>
      <c r="J10" s="106">
        <f t="shared" si="1"/>
        <v>7</v>
      </c>
    </row>
    <row r="11" spans="1:10" ht="23.25" customHeight="1">
      <c r="A11" s="52">
        <f t="shared" si="0"/>
        <v>8</v>
      </c>
      <c r="B11" s="214" t="s">
        <v>102</v>
      </c>
      <c r="C11" s="52">
        <v>888888888</v>
      </c>
      <c r="D11" s="53"/>
      <c r="E11" s="54">
        <v>3012000000008</v>
      </c>
      <c r="F11" s="52" t="s">
        <v>104</v>
      </c>
      <c r="G11" s="52">
        <v>100</v>
      </c>
      <c r="H11" s="55"/>
      <c r="I11" s="52" t="s">
        <v>35</v>
      </c>
      <c r="J11" s="106">
        <f t="shared" si="1"/>
        <v>8</v>
      </c>
    </row>
    <row r="12" spans="1:10" ht="23.25" customHeight="1">
      <c r="A12" s="52">
        <f t="shared" si="0"/>
        <v>9</v>
      </c>
      <c r="B12" s="214" t="s">
        <v>103</v>
      </c>
      <c r="C12" s="52">
        <v>999999999</v>
      </c>
      <c r="D12" s="53"/>
      <c r="E12" s="54">
        <v>3012000000009</v>
      </c>
      <c r="F12" s="52" t="s">
        <v>104</v>
      </c>
      <c r="G12" s="52">
        <v>100</v>
      </c>
      <c r="H12" s="55"/>
      <c r="I12" s="52" t="s">
        <v>35</v>
      </c>
      <c r="J12" s="106">
        <f t="shared" si="1"/>
        <v>9</v>
      </c>
    </row>
    <row r="13" spans="1:10" ht="12">
      <c r="A13" s="113">
        <f t="shared" si="0"/>
        <v>10</v>
      </c>
      <c r="B13" s="114"/>
      <c r="C13" s="113"/>
      <c r="D13" s="115"/>
      <c r="E13" s="116"/>
      <c r="F13" s="113"/>
      <c r="G13" s="113"/>
      <c r="H13" s="117"/>
      <c r="I13" s="113"/>
      <c r="J13" s="106">
        <f t="shared" si="1"/>
        <v>10</v>
      </c>
    </row>
    <row r="14" spans="1:10" ht="12">
      <c r="A14" s="119"/>
      <c r="B14" s="120"/>
      <c r="C14" s="119"/>
      <c r="D14" s="121"/>
      <c r="E14" s="122"/>
      <c r="F14" s="119"/>
      <c r="G14" s="119"/>
      <c r="H14" s="123"/>
      <c r="I14" s="119"/>
      <c r="J14" s="124"/>
    </row>
    <row r="15" ht="12">
      <c r="A15" s="105" t="s">
        <v>60</v>
      </c>
    </row>
    <row r="16" ht="12">
      <c r="A16" s="3" t="s">
        <v>58</v>
      </c>
    </row>
    <row r="17" ht="12">
      <c r="A17" s="4" t="s">
        <v>57</v>
      </c>
    </row>
    <row r="18" ht="12">
      <c r="A18" s="4" t="s">
        <v>56</v>
      </c>
    </row>
    <row r="19" ht="12">
      <c r="A19" s="4" t="s">
        <v>82</v>
      </c>
    </row>
    <row r="20" ht="12">
      <c r="A20" s="4" t="s">
        <v>83</v>
      </c>
    </row>
    <row r="21" ht="12">
      <c r="A21" s="150" t="s">
        <v>84</v>
      </c>
    </row>
    <row r="22" ht="11.25">
      <c r="A22" s="4"/>
    </row>
  </sheetData>
  <sheetProtection/>
  <printOptions horizontalCentered="1"/>
  <pageMargins left="0.7874015748031497" right="0.4724409448818898" top="0.7480314960629921" bottom="0.7874015748031497" header="0.5118110236220472" footer="0.5118110236220472"/>
  <pageSetup fitToHeight="3" fitToWidth="1" horizontalDpi="600" verticalDpi="600" orientation="portrait" paperSize="9" scale="65" r:id="rId3"/>
  <headerFooter alignWithMargins="0">
    <oddHeader>&amp;L&amp;F&amp;CСправочник КОНТРАГЕНТОВ (покупателей)&amp;R&amp;D</oddHeader>
    <oddFooter>&amp;L&amp;4Журнал "Главный Бухгалтер"&amp;C&amp;4http://www.gb.by&amp;R&amp;4E-mail:n.domarenok@grevtsov.by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2:K29"/>
  <sheetViews>
    <sheetView showGridLines="0" zoomScalePageLayoutView="0" workbookViewId="0" topLeftCell="A1">
      <selection activeCell="P31" sqref="P31"/>
    </sheetView>
  </sheetViews>
  <sheetFormatPr defaultColWidth="7.875" defaultRowHeight="12.75"/>
  <cols>
    <col min="1" max="1" width="1.25" style="5" customWidth="1"/>
    <col min="2" max="2" width="2.125" style="5" customWidth="1"/>
    <col min="3" max="3" width="3.25390625" style="5" customWidth="1"/>
    <col min="4" max="4" width="23.125" style="5" customWidth="1"/>
    <col min="5" max="5" width="7.875" style="5" customWidth="1"/>
    <col min="6" max="6" width="14.25390625" style="5" customWidth="1"/>
    <col min="7" max="7" width="8.25390625" style="5" customWidth="1"/>
    <col min="8" max="8" width="9.375" style="5" customWidth="1"/>
    <col min="9" max="9" width="10.125" style="5" customWidth="1"/>
    <col min="10" max="10" width="20.75390625" style="5" customWidth="1"/>
    <col min="11" max="11" width="2.375" style="5" customWidth="1"/>
    <col min="12" max="16384" width="7.875" style="5" customWidth="1"/>
  </cols>
  <sheetData>
    <row r="1" ht="7.5" customHeight="1" thickBot="1"/>
    <row r="2" spans="2:11" ht="7.5" customHeight="1" thickTop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ht="25.5" customHeight="1">
      <c r="B3" s="9"/>
      <c r="C3" s="146" t="s">
        <v>54</v>
      </c>
      <c r="D3" s="14"/>
      <c r="E3" s="10"/>
      <c r="F3" s="10"/>
      <c r="G3" s="10"/>
      <c r="H3" s="10"/>
      <c r="I3" s="10"/>
      <c r="J3" s="10"/>
      <c r="K3" s="11"/>
    </row>
    <row r="4" spans="2:11" ht="6.75" customHeight="1">
      <c r="B4" s="9"/>
      <c r="C4" s="13"/>
      <c r="D4" s="10"/>
      <c r="E4" s="10"/>
      <c r="F4" s="10"/>
      <c r="G4" s="10"/>
      <c r="H4" s="10"/>
      <c r="I4" s="10"/>
      <c r="J4" s="10"/>
      <c r="K4" s="11"/>
    </row>
    <row r="5" spans="2:11" ht="12.75">
      <c r="B5" s="9"/>
      <c r="C5" s="172" t="s">
        <v>75</v>
      </c>
      <c r="D5" s="172"/>
      <c r="E5" s="172"/>
      <c r="F5" s="172"/>
      <c r="G5" s="172"/>
      <c r="H5" s="172"/>
      <c r="I5" s="172"/>
      <c r="J5" s="172"/>
      <c r="K5" s="11"/>
    </row>
    <row r="6" spans="2:11" ht="20.25" customHeight="1">
      <c r="B6" s="9"/>
      <c r="C6" s="213" t="s">
        <v>76</v>
      </c>
      <c r="D6" s="213"/>
      <c r="E6" s="213"/>
      <c r="F6" s="213"/>
      <c r="G6" s="213"/>
      <c r="H6" s="213"/>
      <c r="I6" s="213"/>
      <c r="J6" s="213"/>
      <c r="K6" s="11"/>
    </row>
    <row r="7" spans="2:11" ht="12.75">
      <c r="B7" s="9"/>
      <c r="C7" s="213" t="s">
        <v>77</v>
      </c>
      <c r="D7" s="213"/>
      <c r="E7" s="213"/>
      <c r="F7" s="213"/>
      <c r="G7" s="213"/>
      <c r="H7" s="213"/>
      <c r="I7" s="213"/>
      <c r="J7" s="213"/>
      <c r="K7" s="11"/>
    </row>
    <row r="8" spans="2:11" ht="12.75">
      <c r="B8" s="9"/>
      <c r="C8" s="149" t="s">
        <v>78</v>
      </c>
      <c r="D8" s="10"/>
      <c r="E8" s="10"/>
      <c r="F8" s="10"/>
      <c r="G8" s="10"/>
      <c r="H8" s="10"/>
      <c r="I8" s="10"/>
      <c r="J8" s="10"/>
      <c r="K8" s="11"/>
    </row>
    <row r="9" spans="2:11" ht="17.25" customHeight="1">
      <c r="B9" s="9"/>
      <c r="C9" s="213" t="s">
        <v>79</v>
      </c>
      <c r="D9" s="213"/>
      <c r="E9" s="213"/>
      <c r="F9" s="213"/>
      <c r="G9" s="213"/>
      <c r="H9" s="213"/>
      <c r="I9" s="213"/>
      <c r="J9" s="213"/>
      <c r="K9" s="11"/>
    </row>
    <row r="10" spans="2:11" ht="12.75">
      <c r="B10" s="9"/>
      <c r="C10" s="213" t="s">
        <v>2</v>
      </c>
      <c r="D10" s="213"/>
      <c r="E10" s="213"/>
      <c r="F10" s="213"/>
      <c r="G10" s="213"/>
      <c r="H10" s="213"/>
      <c r="I10" s="213"/>
      <c r="J10" s="213"/>
      <c r="K10" s="11"/>
    </row>
    <row r="11" spans="2:11" ht="12.75">
      <c r="B11" s="9"/>
      <c r="C11" s="148" t="s">
        <v>3</v>
      </c>
      <c r="D11" s="10"/>
      <c r="E11" s="10"/>
      <c r="F11" s="10"/>
      <c r="G11" s="10"/>
      <c r="H11" s="10"/>
      <c r="I11" s="10"/>
      <c r="J11" s="10"/>
      <c r="K11" s="11"/>
    </row>
    <row r="12" spans="2:11" ht="12.75">
      <c r="B12" s="9"/>
      <c r="C12" s="213" t="s">
        <v>74</v>
      </c>
      <c r="D12" s="213"/>
      <c r="E12" s="213"/>
      <c r="F12" s="213"/>
      <c r="G12" s="213"/>
      <c r="H12" s="213"/>
      <c r="I12" s="213"/>
      <c r="J12" s="213"/>
      <c r="K12" s="11"/>
    </row>
    <row r="13" spans="2:11" ht="12.75">
      <c r="B13" s="9"/>
      <c r="C13" s="213" t="s">
        <v>4</v>
      </c>
      <c r="D13" s="213"/>
      <c r="E13" s="213"/>
      <c r="F13" s="213"/>
      <c r="G13" s="213"/>
      <c r="H13" s="213"/>
      <c r="I13" s="213"/>
      <c r="J13" s="213"/>
      <c r="K13" s="11"/>
    </row>
    <row r="14" spans="2:11" ht="12.75">
      <c r="B14" s="9"/>
      <c r="C14" s="213" t="s">
        <v>73</v>
      </c>
      <c r="D14" s="213"/>
      <c r="E14" s="213"/>
      <c r="F14" s="213"/>
      <c r="G14" s="213"/>
      <c r="H14" s="213"/>
      <c r="I14" s="213"/>
      <c r="J14" s="213"/>
      <c r="K14" s="11"/>
    </row>
    <row r="15" spans="2:11" ht="12.75">
      <c r="B15" s="9"/>
      <c r="C15" s="213" t="s">
        <v>5</v>
      </c>
      <c r="D15" s="213"/>
      <c r="E15" s="213"/>
      <c r="F15" s="213"/>
      <c r="G15" s="213"/>
      <c r="H15" s="213"/>
      <c r="I15" s="213"/>
      <c r="J15" s="213"/>
      <c r="K15" s="11"/>
    </row>
    <row r="16" spans="2:11" ht="12.75">
      <c r="B16" s="9"/>
      <c r="C16" s="12" t="s">
        <v>80</v>
      </c>
      <c r="D16" s="10"/>
      <c r="E16" s="10"/>
      <c r="F16" s="10"/>
      <c r="G16" s="10"/>
      <c r="H16" s="10"/>
      <c r="I16" s="10"/>
      <c r="J16" s="10"/>
      <c r="K16" s="11"/>
    </row>
    <row r="17" spans="2:11" ht="16.5" customHeight="1">
      <c r="B17" s="9"/>
      <c r="C17" s="213" t="s">
        <v>68</v>
      </c>
      <c r="D17" s="213"/>
      <c r="E17" s="213"/>
      <c r="F17" s="213"/>
      <c r="G17" s="213"/>
      <c r="H17" s="213"/>
      <c r="I17" s="213"/>
      <c r="J17" s="213"/>
      <c r="K17" s="11"/>
    </row>
    <row r="18" spans="2:11" ht="12.75">
      <c r="B18" s="9"/>
      <c r="C18" s="213" t="s">
        <v>69</v>
      </c>
      <c r="D18" s="213"/>
      <c r="E18" s="213"/>
      <c r="F18" s="213"/>
      <c r="G18" s="213"/>
      <c r="H18" s="213"/>
      <c r="I18" s="213"/>
      <c r="J18" s="213"/>
      <c r="K18" s="11"/>
    </row>
    <row r="19" spans="2:11" ht="12.75">
      <c r="B19" s="9"/>
      <c r="C19" s="213" t="s">
        <v>0</v>
      </c>
      <c r="D19" s="213"/>
      <c r="E19" s="213"/>
      <c r="F19" s="213"/>
      <c r="G19" s="213"/>
      <c r="H19" s="213"/>
      <c r="I19" s="213"/>
      <c r="J19" s="213"/>
      <c r="K19" s="11"/>
    </row>
    <row r="20" spans="2:11" ht="12.75">
      <c r="B20" s="9"/>
      <c r="C20" s="213" t="s">
        <v>72</v>
      </c>
      <c r="D20" s="213"/>
      <c r="E20" s="213"/>
      <c r="F20" s="213"/>
      <c r="G20" s="213"/>
      <c r="H20" s="213"/>
      <c r="I20" s="213"/>
      <c r="J20" s="213"/>
      <c r="K20" s="11"/>
    </row>
    <row r="21" spans="2:11" ht="12.75">
      <c r="B21" s="9"/>
      <c r="C21" s="213" t="s">
        <v>71</v>
      </c>
      <c r="D21" s="213"/>
      <c r="E21" s="213"/>
      <c r="F21" s="213"/>
      <c r="G21" s="213"/>
      <c r="H21" s="213"/>
      <c r="I21" s="213"/>
      <c r="J21" s="213"/>
      <c r="K21" s="11"/>
    </row>
    <row r="22" spans="2:11" ht="12.75">
      <c r="B22" s="9"/>
      <c r="C22" s="213" t="s">
        <v>1</v>
      </c>
      <c r="D22" s="213"/>
      <c r="E22" s="213"/>
      <c r="F22" s="213"/>
      <c r="G22" s="213"/>
      <c r="H22" s="213"/>
      <c r="I22" s="213"/>
      <c r="J22" s="213"/>
      <c r="K22" s="11"/>
    </row>
    <row r="23" spans="2:11" ht="12.75">
      <c r="B23" s="9"/>
      <c r="C23" s="213" t="s">
        <v>67</v>
      </c>
      <c r="D23" s="213"/>
      <c r="E23" s="213"/>
      <c r="F23" s="213"/>
      <c r="G23" s="213"/>
      <c r="H23" s="213"/>
      <c r="I23" s="213"/>
      <c r="J23" s="213"/>
      <c r="K23" s="11"/>
    </row>
    <row r="24" spans="2:11" ht="12.75">
      <c r="B24" s="9"/>
      <c r="C24" s="213" t="s">
        <v>70</v>
      </c>
      <c r="D24" s="213"/>
      <c r="E24" s="213"/>
      <c r="F24" s="213"/>
      <c r="G24" s="213"/>
      <c r="H24" s="213"/>
      <c r="I24" s="213"/>
      <c r="J24" s="213"/>
      <c r="K24" s="11"/>
    </row>
    <row r="25" spans="2:11" ht="12.75">
      <c r="B25" s="9"/>
      <c r="C25" s="213" t="s">
        <v>81</v>
      </c>
      <c r="D25" s="213"/>
      <c r="E25" s="213"/>
      <c r="F25" s="213"/>
      <c r="G25" s="213"/>
      <c r="H25" s="213"/>
      <c r="I25" s="213"/>
      <c r="J25" s="213"/>
      <c r="K25" s="11"/>
    </row>
    <row r="26" spans="2:11" ht="12.75">
      <c r="B26" s="9"/>
      <c r="C26" s="212" t="s">
        <v>93</v>
      </c>
      <c r="D26" s="212"/>
      <c r="E26" s="212"/>
      <c r="F26" s="212"/>
      <c r="G26" s="212"/>
      <c r="H26" s="212"/>
      <c r="I26" s="212"/>
      <c r="J26" s="212"/>
      <c r="K26" s="11"/>
    </row>
    <row r="27" spans="2:11" ht="12.75">
      <c r="B27" s="9"/>
      <c r="C27" s="147" t="s">
        <v>66</v>
      </c>
      <c r="D27" s="10"/>
      <c r="E27" s="10"/>
      <c r="F27" s="10"/>
      <c r="G27" s="10"/>
      <c r="H27" s="10"/>
      <c r="I27" s="10"/>
      <c r="J27" s="10"/>
      <c r="K27" s="11"/>
    </row>
    <row r="28" spans="2:11" ht="12.75">
      <c r="B28" s="9"/>
      <c r="C28" s="13"/>
      <c r="D28" s="10"/>
      <c r="E28" s="10"/>
      <c r="F28" s="10"/>
      <c r="G28" s="10"/>
      <c r="H28" s="10"/>
      <c r="I28" s="10"/>
      <c r="J28" s="10"/>
      <c r="K28" s="11"/>
    </row>
    <row r="29" spans="2:11" ht="13.5" thickBot="1"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0" ht="13.5" thickTop="1"/>
  </sheetData>
  <sheetProtection/>
  <mergeCells count="18">
    <mergeCell ref="C7:J7"/>
    <mergeCell ref="C9:J9"/>
    <mergeCell ref="C10:J10"/>
    <mergeCell ref="C12:J12"/>
    <mergeCell ref="C6:J6"/>
    <mergeCell ref="C18:J18"/>
    <mergeCell ref="C19:J19"/>
    <mergeCell ref="C20:J20"/>
    <mergeCell ref="C21:J21"/>
    <mergeCell ref="C13:J13"/>
    <mergeCell ref="C14:J14"/>
    <mergeCell ref="C15:J15"/>
    <mergeCell ref="C17:J17"/>
    <mergeCell ref="C26:J26"/>
    <mergeCell ref="C22:J22"/>
    <mergeCell ref="C23:J23"/>
    <mergeCell ref="C24:J24"/>
    <mergeCell ref="C25:J25"/>
  </mergeCells>
  <printOptions horizontalCentered="1"/>
  <pageMargins left="0.67" right="0.32" top="0.54" bottom="0.44" header="0.4" footer="0.28"/>
  <pageSetup fitToHeight="2" fitToWidth="1" horizontalDpi="120" verticalDpi="12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ЗАО"КААС"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счет-фактуры</dc:title>
  <dc:subject>Бухгалтерские первичные документы</dc:subject>
  <dc:creator>Николай Домарёнок E-mail: domarenok@tut.by</dc:creator>
  <cp:keywords/>
  <dc:description>Программа позволяет упростить работу бухгалтеру при оформлении  счета-фактуры (ведется справочник контрагентов, лист счет-фактуры можно сохранить в отдельном файле, числовые суммы преобразуются в текст, везде есть встроенные меню и др. сервисы)</dc:description>
  <cp:lastModifiedBy>Dmitry</cp:lastModifiedBy>
  <cp:lastPrinted>2003-07-07T13:05:08Z</cp:lastPrinted>
  <dcterms:created xsi:type="dcterms:W3CDTF">2002-11-10T12:02:17Z</dcterms:created>
  <dcterms:modified xsi:type="dcterms:W3CDTF">2017-04-04T13:23:47Z</dcterms:modified>
  <cp:category>Документы с автозаполнением</cp:category>
  <cp:version/>
  <cp:contentType/>
  <cp:contentStatus/>
  <cp:revision>3</cp:revision>
</cp:coreProperties>
</file>